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Липецкэнерго" sheetId="19" r:id="rId1"/>
  </sheets>
  <definedNames>
    <definedName name="_xlnm._FilterDatabase" localSheetId="0" hidden="1">Липецкэнерго!$A$16:$U$463</definedName>
    <definedName name="_xlnm.Print_Titles" localSheetId="0">Липецкэнерго!$14:$16</definedName>
    <definedName name="_xlnm.Print_Area" localSheetId="0">Липецкэнерго!$A$1:$U$463</definedName>
  </definedNames>
  <calcPr calcId="162913"/>
</workbook>
</file>

<file path=xl/calcChain.xml><?xml version="1.0" encoding="utf-8"?>
<calcChain xmlns="http://schemas.openxmlformats.org/spreadsheetml/2006/main">
  <c r="T261" i="19" l="1"/>
  <c r="T262" i="19"/>
  <c r="T263" i="19"/>
  <c r="T264" i="19"/>
  <c r="T265" i="19"/>
  <c r="T266" i="19"/>
  <c r="T267" i="19"/>
  <c r="T268" i="19"/>
  <c r="T269" i="19"/>
  <c r="T270" i="19"/>
  <c r="T273" i="19"/>
  <c r="T274" i="19"/>
  <c r="T279" i="19"/>
  <c r="T280" i="19"/>
  <c r="T281" i="19"/>
  <c r="T282" i="19"/>
  <c r="T283" i="19"/>
  <c r="T284" i="19"/>
  <c r="T285" i="19"/>
  <c r="T286" i="19"/>
  <c r="T290" i="19"/>
  <c r="T291" i="19"/>
  <c r="T293" i="19"/>
  <c r="T294" i="19"/>
  <c r="T306" i="19"/>
  <c r="T258" i="19" l="1"/>
  <c r="T152" i="19"/>
  <c r="T463" i="19" l="1"/>
  <c r="T451" i="19"/>
  <c r="T450" i="19"/>
  <c r="T449" i="19"/>
  <c r="T447" i="19"/>
  <c r="T444" i="19"/>
  <c r="T443" i="19"/>
  <c r="T442" i="19"/>
  <c r="T426" i="19"/>
  <c r="T416" i="19"/>
  <c r="T404" i="19"/>
  <c r="T396" i="19"/>
  <c r="T384" i="19"/>
  <c r="T355" i="19"/>
  <c r="T354" i="19"/>
  <c r="T353" i="19"/>
  <c r="T350" i="19"/>
  <c r="T349" i="19"/>
  <c r="T348" i="19"/>
  <c r="T184" i="19"/>
  <c r="N379" i="19"/>
  <c r="N378" i="19"/>
  <c r="L379" i="19"/>
  <c r="L378" i="19"/>
  <c r="J379" i="19"/>
  <c r="J378" i="19"/>
  <c r="H379" i="19"/>
  <c r="H378" i="19"/>
  <c r="F379" i="19"/>
  <c r="E379" i="19"/>
  <c r="D379" i="19"/>
  <c r="F378" i="19"/>
  <c r="E378" i="19"/>
  <c r="D378" i="19"/>
  <c r="E377" i="19"/>
  <c r="D377" i="19"/>
  <c r="T427" i="19" l="1"/>
  <c r="T446" i="19"/>
  <c r="T448" i="19"/>
  <c r="T19" i="19"/>
  <c r="T20" i="19"/>
  <c r="T21" i="19"/>
  <c r="T22" i="19"/>
  <c r="T23" i="19"/>
  <c r="T28" i="19"/>
  <c r="T29" i="19"/>
  <c r="T30" i="19"/>
  <c r="T31" i="19"/>
  <c r="T34" i="19"/>
  <c r="T35" i="19"/>
  <c r="T36" i="19"/>
  <c r="T37" i="19"/>
  <c r="T38" i="19"/>
  <c r="T43" i="19"/>
  <c r="T44" i="19"/>
  <c r="T45" i="19"/>
  <c r="T46" i="19"/>
  <c r="T176" i="19"/>
  <c r="T387" i="19"/>
  <c r="T399" i="19"/>
  <c r="T410" i="19"/>
  <c r="T419" i="19"/>
  <c r="T430" i="19"/>
  <c r="T385" i="19"/>
  <c r="T397" i="19"/>
  <c r="T408" i="19"/>
  <c r="T417" i="19"/>
  <c r="T428" i="19"/>
  <c r="T25" i="19"/>
  <c r="T40" i="19"/>
  <c r="T54" i="19"/>
  <c r="T174" i="19"/>
  <c r="T185" i="19"/>
  <c r="T69" i="19"/>
  <c r="T155" i="19"/>
  <c r="T156" i="19"/>
  <c r="T157" i="19"/>
  <c r="T158" i="19"/>
  <c r="T183" i="19"/>
  <c r="T393" i="19"/>
  <c r="T403" i="19"/>
  <c r="T415" i="19"/>
  <c r="T425" i="19"/>
  <c r="T438" i="19"/>
  <c r="T180" i="19"/>
  <c r="T392" i="19"/>
  <c r="T402" i="19"/>
  <c r="T414" i="19"/>
  <c r="T424" i="19"/>
  <c r="T433" i="19"/>
  <c r="T437" i="19"/>
  <c r="T178" i="19"/>
  <c r="T192" i="19"/>
  <c r="T199" i="19"/>
  <c r="T211" i="19"/>
  <c r="T390" i="19"/>
  <c r="T401" i="19"/>
  <c r="T412" i="19"/>
  <c r="T423" i="19"/>
  <c r="T432" i="19"/>
  <c r="T177" i="19"/>
  <c r="T388" i="19"/>
  <c r="T400" i="19"/>
  <c r="T411" i="19"/>
  <c r="T422" i="19"/>
  <c r="T431" i="19"/>
  <c r="T82" i="19"/>
  <c r="T83" i="19"/>
  <c r="T84" i="19"/>
  <c r="T85" i="19"/>
  <c r="T86" i="19"/>
  <c r="T88" i="19"/>
  <c r="T90" i="19"/>
  <c r="T91" i="19"/>
  <c r="T92" i="19"/>
  <c r="T93" i="19"/>
  <c r="T94" i="19"/>
  <c r="T116" i="19"/>
  <c r="T117" i="19"/>
  <c r="T118" i="19"/>
  <c r="T119" i="19"/>
  <c r="T120" i="19"/>
  <c r="T122" i="19"/>
  <c r="T125" i="19"/>
  <c r="T126" i="19"/>
  <c r="T127" i="19"/>
  <c r="T128" i="19"/>
  <c r="T131" i="19"/>
  <c r="T132" i="19"/>
  <c r="T133" i="19"/>
  <c r="T134" i="19"/>
  <c r="T135" i="19"/>
  <c r="T137" i="19"/>
  <c r="T140" i="19"/>
  <c r="T141" i="19"/>
  <c r="T142" i="19"/>
  <c r="T143" i="19"/>
  <c r="T146" i="19"/>
  <c r="T147" i="19"/>
  <c r="T148" i="19"/>
  <c r="T149" i="19"/>
  <c r="T150" i="19"/>
  <c r="T175" i="19"/>
  <c r="T186" i="19"/>
  <c r="T386" i="19"/>
  <c r="T398" i="19"/>
  <c r="T409" i="19"/>
  <c r="T418" i="19"/>
  <c r="T429" i="19"/>
  <c r="G379" i="19" l="1"/>
  <c r="G378" i="19"/>
  <c r="U451" i="19" l="1"/>
  <c r="U450" i="19"/>
  <c r="U449" i="19"/>
  <c r="U448" i="19"/>
  <c r="U447" i="19"/>
  <c r="U446" i="19"/>
  <c r="U444" i="19"/>
  <c r="U443" i="19"/>
  <c r="U442" i="19"/>
  <c r="U438" i="19"/>
  <c r="U437" i="19"/>
  <c r="U433" i="19"/>
  <c r="U432" i="19"/>
  <c r="U431" i="19"/>
  <c r="U430" i="19"/>
  <c r="U429" i="19"/>
  <c r="U428" i="19"/>
  <c r="U427" i="19"/>
  <c r="U426" i="19"/>
  <c r="U425" i="19"/>
  <c r="U424" i="19"/>
  <c r="U423" i="19"/>
  <c r="U422" i="19"/>
  <c r="U419" i="19"/>
  <c r="U418" i="19"/>
  <c r="U417" i="19"/>
  <c r="U416" i="19"/>
  <c r="U415" i="19"/>
  <c r="U414" i="19"/>
  <c r="U412" i="19"/>
  <c r="U411" i="19"/>
  <c r="U410" i="19"/>
  <c r="U409" i="19"/>
  <c r="U408" i="19"/>
  <c r="U404" i="19"/>
  <c r="U403" i="19"/>
  <c r="U402" i="19"/>
  <c r="U401" i="19"/>
  <c r="U400" i="19"/>
  <c r="U399" i="19"/>
  <c r="U398" i="19"/>
  <c r="U397" i="19"/>
  <c r="U396" i="19"/>
  <c r="U393" i="19"/>
  <c r="U392" i="19"/>
  <c r="U390" i="19"/>
  <c r="U388" i="19"/>
  <c r="U387" i="19"/>
  <c r="U386" i="19"/>
  <c r="U385" i="19"/>
  <c r="U384" i="19"/>
  <c r="U378" i="19"/>
  <c r="T378" i="19"/>
  <c r="U306" i="19"/>
  <c r="U294" i="19"/>
  <c r="U293" i="19"/>
  <c r="U291" i="19"/>
  <c r="U290" i="19"/>
  <c r="U286" i="19"/>
  <c r="U285" i="19"/>
  <c r="U284" i="19"/>
  <c r="U283" i="19"/>
  <c r="U282" i="19"/>
  <c r="U281" i="19"/>
  <c r="U280" i="19"/>
  <c r="U279" i="19"/>
  <c r="U274" i="19"/>
  <c r="U273" i="19"/>
  <c r="U270" i="19"/>
  <c r="U269" i="19"/>
  <c r="U268" i="19"/>
  <c r="U267" i="19"/>
  <c r="U266" i="19"/>
  <c r="U265" i="19"/>
  <c r="U264" i="19"/>
  <c r="U263" i="19"/>
  <c r="U262" i="19"/>
  <c r="U261" i="19"/>
  <c r="T257" i="19"/>
  <c r="U211" i="19"/>
  <c r="U199" i="19"/>
  <c r="U192" i="19"/>
  <c r="U186" i="19"/>
  <c r="U185" i="19"/>
  <c r="U184" i="19"/>
  <c r="U183" i="19"/>
  <c r="U180" i="19"/>
  <c r="U178" i="19"/>
  <c r="U177" i="19"/>
  <c r="U176" i="19"/>
  <c r="U175" i="19"/>
  <c r="U174" i="19"/>
  <c r="T168" i="19"/>
  <c r="T167" i="19"/>
  <c r="U158" i="19"/>
  <c r="U157" i="19"/>
  <c r="U156" i="19"/>
  <c r="U155" i="19"/>
  <c r="U152" i="19"/>
  <c r="U150" i="19"/>
  <c r="U149" i="19"/>
  <c r="U148" i="19"/>
  <c r="U147" i="19"/>
  <c r="U146" i="19"/>
  <c r="U143" i="19"/>
  <c r="U142" i="19"/>
  <c r="U141" i="19"/>
  <c r="U140" i="19"/>
  <c r="U137" i="19"/>
  <c r="U135" i="19"/>
  <c r="U134" i="19"/>
  <c r="U133" i="19"/>
  <c r="U132" i="19"/>
  <c r="U131" i="19"/>
  <c r="U128" i="19"/>
  <c r="U127" i="19"/>
  <c r="U126" i="19"/>
  <c r="U125" i="19"/>
  <c r="U122" i="19"/>
  <c r="U120" i="19"/>
  <c r="U119" i="19"/>
  <c r="U118" i="19"/>
  <c r="U117" i="19"/>
  <c r="U116" i="19"/>
  <c r="U94" i="19"/>
  <c r="U93" i="19"/>
  <c r="U92" i="19"/>
  <c r="U91" i="19"/>
  <c r="U88" i="19"/>
  <c r="U86" i="19"/>
  <c r="U85" i="19"/>
  <c r="U84" i="19"/>
  <c r="U83" i="19"/>
  <c r="U82" i="19"/>
  <c r="U69" i="19"/>
  <c r="U54" i="19"/>
  <c r="U46" i="19"/>
  <c r="U45" i="19"/>
  <c r="U44" i="19"/>
  <c r="U43" i="19"/>
  <c r="U40" i="19"/>
  <c r="U38" i="19"/>
  <c r="U37" i="19"/>
  <c r="U36" i="19"/>
  <c r="U35" i="19"/>
  <c r="U34" i="19"/>
  <c r="U31" i="19"/>
  <c r="U30" i="19"/>
  <c r="U29" i="19"/>
  <c r="U28" i="19"/>
  <c r="U25" i="19"/>
  <c r="U23" i="19"/>
  <c r="U22" i="19"/>
  <c r="U21" i="19"/>
  <c r="U20" i="19"/>
  <c r="U19" i="19"/>
  <c r="T61" i="19" l="1"/>
  <c r="T74" i="19" l="1"/>
  <c r="T214" i="19"/>
  <c r="T278" i="19"/>
  <c r="T213" i="19"/>
  <c r="T220" i="19"/>
  <c r="T224" i="19"/>
  <c r="T240" i="19"/>
  <c r="T243" i="19"/>
  <c r="T276" i="19"/>
  <c r="T189" i="19"/>
  <c r="T219" i="19"/>
  <c r="T223" i="19"/>
  <c r="T239" i="19"/>
  <c r="T245" i="19"/>
  <c r="T225" i="19"/>
  <c r="T304" i="19"/>
  <c r="T221" i="19"/>
  <c r="T218" i="19"/>
  <c r="T222" i="19"/>
  <c r="T238" i="19"/>
  <c r="T244" i="19"/>
  <c r="T302" i="19"/>
  <c r="U278" i="19"/>
  <c r="U302" i="19"/>
  <c r="U276" i="19"/>
  <c r="U304" i="19"/>
  <c r="U61" i="19"/>
  <c r="U213" i="19"/>
  <c r="U214" i="19"/>
  <c r="U218" i="19"/>
  <c r="U219" i="19"/>
  <c r="U220" i="19"/>
  <c r="U221" i="19"/>
  <c r="U222" i="19"/>
  <c r="U223" i="19"/>
  <c r="U224" i="19"/>
  <c r="U225" i="19"/>
  <c r="U74" i="19"/>
  <c r="U189" i="19"/>
  <c r="U238" i="19"/>
  <c r="U239" i="19"/>
  <c r="U240" i="19"/>
  <c r="U243" i="19"/>
  <c r="U244" i="19"/>
  <c r="U245" i="19"/>
  <c r="T462" i="19" l="1"/>
  <c r="T461" i="19"/>
  <c r="T457" i="19" l="1"/>
  <c r="T460" i="19"/>
  <c r="U457" i="19"/>
  <c r="U460" i="19"/>
  <c r="U462" i="19"/>
  <c r="U461" i="19"/>
  <c r="U182" i="19" l="1"/>
  <c r="T277" i="19" l="1"/>
  <c r="T182" i="19"/>
  <c r="T210" i="19"/>
  <c r="U301" i="19"/>
  <c r="U303" i="19"/>
  <c r="U275" i="19"/>
  <c r="U277" i="19"/>
  <c r="U195" i="19"/>
  <c r="U236" i="19"/>
  <c r="U210" i="19"/>
  <c r="U194" i="19"/>
  <c r="U237" i="19"/>
  <c r="T194" i="19" l="1"/>
  <c r="T275" i="19"/>
  <c r="T301" i="19"/>
  <c r="T195" i="19"/>
  <c r="T237" i="19"/>
  <c r="T236" i="19"/>
  <c r="U206" i="19"/>
  <c r="T303" i="19" l="1"/>
  <c r="U234" i="19" l="1"/>
  <c r="U215" i="19" l="1"/>
  <c r="S379" i="19" l="1"/>
  <c r="R379" i="19"/>
  <c r="Q379" i="19"/>
  <c r="P379" i="19"/>
  <c r="O379" i="19"/>
  <c r="M379" i="19"/>
  <c r="K379" i="19"/>
  <c r="I379" i="19"/>
  <c r="T217" i="19" l="1"/>
  <c r="T212" i="19"/>
  <c r="U212" i="19"/>
  <c r="U217" i="19"/>
  <c r="T216" i="19" l="1"/>
  <c r="U216" i="19"/>
  <c r="U257" i="19" l="1"/>
  <c r="F377" i="19" l="1"/>
  <c r="G377" i="19"/>
  <c r="H377" i="19"/>
  <c r="I377" i="19"/>
  <c r="J377" i="19"/>
  <c r="K377" i="19"/>
  <c r="L377" i="19"/>
  <c r="N377" i="19"/>
  <c r="P377" i="19"/>
  <c r="R377" i="19"/>
  <c r="I378" i="19"/>
  <c r="K378" i="19"/>
  <c r="M378" i="19"/>
  <c r="O378" i="19"/>
  <c r="P378" i="19"/>
  <c r="Q378" i="19"/>
  <c r="R378" i="19"/>
  <c r="S378" i="19"/>
  <c r="U235" i="19" l="1"/>
  <c r="T235" i="19" l="1"/>
  <c r="U463" i="19" l="1"/>
  <c r="U90" i="19" l="1"/>
  <c r="U209" i="19" l="1"/>
  <c r="U250" i="19"/>
  <c r="U249" i="19" l="1"/>
  <c r="U251" i="19" l="1"/>
  <c r="U168" i="19" l="1"/>
  <c r="T456" i="19" l="1"/>
  <c r="U453" i="19"/>
  <c r="T453" i="19"/>
  <c r="U456" i="19"/>
  <c r="T458" i="19" l="1"/>
  <c r="U458" i="19" l="1"/>
  <c r="T98" i="19"/>
  <c r="T75" i="19"/>
  <c r="U60" i="19" l="1"/>
  <c r="U106" i="19"/>
  <c r="T55" i="19"/>
  <c r="T106" i="19"/>
  <c r="U98" i="19"/>
  <c r="U70" i="19"/>
  <c r="U55" i="19"/>
  <c r="U75" i="19"/>
  <c r="U49" i="19"/>
  <c r="T60" i="19"/>
  <c r="T49" i="19" l="1"/>
  <c r="T70" i="19"/>
  <c r="T205" i="19" l="1"/>
  <c r="T204" i="19"/>
  <c r="T356" i="19"/>
  <c r="T351" i="19"/>
  <c r="T347" i="19"/>
  <c r="T79" i="19"/>
  <c r="T78" i="19"/>
  <c r="T63" i="19"/>
  <c r="T59" i="19"/>
  <c r="T66" i="19"/>
  <c r="T39" i="19" l="1"/>
  <c r="T67" i="19"/>
  <c r="T68" i="19"/>
  <c r="T80" i="19"/>
  <c r="T99" i="19"/>
  <c r="T104" i="19"/>
  <c r="T113" i="19"/>
  <c r="T154" i="19"/>
  <c r="T405" i="19"/>
  <c r="T436" i="19"/>
  <c r="T374" i="19"/>
  <c r="T47" i="19"/>
  <c r="T42" i="19"/>
  <c r="T41" i="19"/>
  <c r="T288" i="19"/>
  <c r="U59" i="19"/>
  <c r="U204" i="19"/>
  <c r="U247" i="19"/>
  <c r="T53" i="19"/>
  <c r="U352" i="19"/>
  <c r="U405" i="19"/>
  <c r="T103" i="19"/>
  <c r="T108" i="19"/>
  <c r="U78" i="19"/>
  <c r="T114" i="19"/>
  <c r="U42" i="19"/>
  <c r="U67" i="19"/>
  <c r="U53" i="19"/>
  <c r="U80" i="19"/>
  <c r="U104" i="19"/>
  <c r="U113" i="19"/>
  <c r="U154" i="19"/>
  <c r="U436" i="19"/>
  <c r="U374" i="19"/>
  <c r="T197" i="19"/>
  <c r="U200" i="19"/>
  <c r="T207" i="19"/>
  <c r="T298" i="19"/>
  <c r="T296" i="19"/>
  <c r="U311" i="19"/>
  <c r="U272" i="19"/>
  <c r="U255" i="19"/>
  <c r="U103" i="19"/>
  <c r="U108" i="19"/>
  <c r="T162" i="19"/>
  <c r="U351" i="19"/>
  <c r="U198" i="19"/>
  <c r="T201" i="19"/>
  <c r="U300" i="19"/>
  <c r="U308" i="19"/>
  <c r="T311" i="19"/>
  <c r="T272" i="19"/>
  <c r="U170" i="19"/>
  <c r="U68" i="19"/>
  <c r="U99" i="19"/>
  <c r="U197" i="19"/>
  <c r="T200" i="19"/>
  <c r="U207" i="19"/>
  <c r="T300" i="19"/>
  <c r="T308" i="19"/>
  <c r="T255" i="19"/>
  <c r="U47" i="19"/>
  <c r="U66" i="19"/>
  <c r="U63" i="19"/>
  <c r="U79" i="19"/>
  <c r="U114" i="19"/>
  <c r="U162" i="19"/>
  <c r="U347" i="19"/>
  <c r="U356" i="19"/>
  <c r="U205" i="19"/>
  <c r="T198" i="19"/>
  <c r="U201" i="19"/>
  <c r="U298" i="19"/>
  <c r="U296" i="19"/>
  <c r="T247" i="19"/>
  <c r="U39" i="19"/>
  <c r="U71" i="19"/>
  <c r="T71" i="19"/>
  <c r="T72" i="19"/>
  <c r="U105" i="19"/>
  <c r="T105" i="19"/>
  <c r="U167" i="19"/>
  <c r="T169" i="19"/>
  <c r="U24" i="19"/>
  <c r="T24" i="19"/>
  <c r="U27" i="19"/>
  <c r="T27" i="19"/>
  <c r="U33" i="19"/>
  <c r="T33" i="19"/>
  <c r="U121" i="19"/>
  <c r="T121" i="19"/>
  <c r="U124" i="19"/>
  <c r="T124" i="19"/>
  <c r="U445" i="19"/>
  <c r="T445" i="19"/>
  <c r="U297" i="19"/>
  <c r="T299" i="19"/>
  <c r="U295" i="19"/>
  <c r="T307" i="19"/>
  <c r="U260" i="19"/>
  <c r="T271" i="19"/>
  <c r="U65" i="19"/>
  <c r="T65" i="19"/>
  <c r="U441" i="19"/>
  <c r="T441" i="19"/>
  <c r="U179" i="19"/>
  <c r="T179" i="19"/>
  <c r="U41" i="19"/>
  <c r="U64" i="19"/>
  <c r="T64" i="19"/>
  <c r="U107" i="19"/>
  <c r="T107" i="19"/>
  <c r="U421" i="19"/>
  <c r="T421" i="19"/>
  <c r="T352" i="19"/>
  <c r="U196" i="19"/>
  <c r="T196" i="19"/>
  <c r="T297" i="19"/>
  <c r="U299" i="19"/>
  <c r="T295" i="19"/>
  <c r="U307" i="19"/>
  <c r="T260" i="19"/>
  <c r="U271" i="19"/>
  <c r="T56" i="19"/>
  <c r="T139" i="19" l="1"/>
  <c r="U139" i="19"/>
  <c r="U310" i="19"/>
  <c r="U318" i="19"/>
  <c r="T310" i="19"/>
  <c r="U288" i="19"/>
  <c r="T318" i="19"/>
  <c r="T357" i="19"/>
  <c r="U56" i="19"/>
  <c r="U62" i="19"/>
  <c r="U188" i="19"/>
  <c r="T287" i="19"/>
  <c r="T48" i="19"/>
  <c r="U287" i="19"/>
  <c r="U292" i="19"/>
  <c r="U110" i="19"/>
  <c r="T100" i="19"/>
  <c r="T57" i="19"/>
  <c r="U72" i="19"/>
  <c r="T52" i="19"/>
  <c r="T109" i="19"/>
  <c r="T101" i="19"/>
  <c r="T58" i="19"/>
  <c r="U87" i="19"/>
  <c r="T62" i="19"/>
  <c r="T188" i="19"/>
  <c r="U193" i="19"/>
  <c r="U440" i="19"/>
  <c r="U48" i="19"/>
  <c r="T110" i="19"/>
  <c r="U100" i="19"/>
  <c r="U57" i="19"/>
  <c r="T292" i="19"/>
  <c r="T193" i="19"/>
  <c r="T440" i="19"/>
  <c r="U52" i="19"/>
  <c r="U109" i="19"/>
  <c r="U101" i="19"/>
  <c r="U58" i="19"/>
  <c r="T87" i="19"/>
  <c r="U357" i="19" l="1"/>
  <c r="T187" i="19"/>
  <c r="U187" i="19"/>
  <c r="U51" i="19"/>
  <c r="T51" i="19"/>
  <c r="U73" i="19"/>
  <c r="T112" i="19"/>
  <c r="U111" i="19"/>
  <c r="T111" i="19"/>
  <c r="T73" i="19"/>
  <c r="U112" i="19"/>
  <c r="T76" i="19" l="1"/>
  <c r="U50" i="19"/>
  <c r="T50" i="19"/>
  <c r="U76" i="19"/>
  <c r="U454" i="19" l="1"/>
  <c r="T454" i="19"/>
  <c r="T455" i="19" l="1"/>
  <c r="U455" i="19"/>
  <c r="T206" i="19" l="1"/>
  <c r="T227" i="19" l="1"/>
  <c r="U232" i="19"/>
  <c r="T232" i="19"/>
  <c r="U227" i="19"/>
  <c r="T229" i="19" l="1"/>
  <c r="U231" i="19" l="1"/>
  <c r="T231" i="19" l="1"/>
  <c r="T234" i="19" l="1"/>
  <c r="U242" i="19" l="1"/>
  <c r="U229" i="19"/>
  <c r="T215" i="19"/>
  <c r="U233" i="19"/>
  <c r="T242" i="19" l="1"/>
  <c r="U253" i="19"/>
  <c r="U230" i="19"/>
  <c r="T233" i="19"/>
  <c r="T209" i="19"/>
  <c r="T250" i="19"/>
  <c r="U228" i="19" l="1"/>
  <c r="T249" i="19"/>
  <c r="T251" i="19"/>
  <c r="T230" i="19"/>
  <c r="T253" i="19"/>
  <c r="T228" i="19" l="1"/>
  <c r="U169" i="19" l="1"/>
  <c r="T170" i="19" l="1"/>
  <c r="U32" i="19" l="1"/>
  <c r="U95" i="19"/>
  <c r="U89" i="19" l="1"/>
  <c r="U18" i="19"/>
  <c r="U26" i="19"/>
  <c r="T32" i="19"/>
  <c r="T95" i="19"/>
  <c r="T26" i="19" l="1"/>
  <c r="T89" i="19"/>
  <c r="U97" i="19"/>
  <c r="U181" i="19"/>
  <c r="U115" i="19" l="1"/>
  <c r="T97" i="19"/>
  <c r="T96" i="19"/>
  <c r="U102" i="19"/>
  <c r="U123" i="19"/>
  <c r="U96" i="19"/>
  <c r="T181" i="19"/>
  <c r="U81" i="19"/>
  <c r="T18" i="19"/>
  <c r="T102" i="19" l="1"/>
  <c r="U153" i="19"/>
  <c r="T81" i="19"/>
  <c r="T123" i="19"/>
  <c r="T153" i="19"/>
  <c r="U166" i="19" l="1"/>
  <c r="U171" i="19" s="1"/>
  <c r="T115" i="19"/>
  <c r="U305" i="19"/>
  <c r="U138" i="19"/>
  <c r="U190" i="19"/>
  <c r="T190" i="19" l="1"/>
  <c r="U173" i="19"/>
  <c r="T138" i="19"/>
  <c r="T166" i="19"/>
  <c r="T171" i="19" s="1"/>
  <c r="U312" i="19" l="1"/>
  <c r="T305" i="19"/>
  <c r="T173" i="19"/>
  <c r="T312" i="19" l="1"/>
  <c r="U203" i="19"/>
  <c r="U145" i="19" l="1"/>
  <c r="U130" i="19" l="1"/>
  <c r="T145" i="19"/>
  <c r="T130" i="19" l="1"/>
  <c r="U129" i="19" l="1"/>
  <c r="U159" i="19" l="1"/>
  <c r="U144" i="19"/>
  <c r="U151" i="19" l="1"/>
  <c r="U136" i="19" l="1"/>
  <c r="U407" i="19" l="1"/>
  <c r="U389" i="19"/>
  <c r="U413" i="19"/>
  <c r="U406" i="19" l="1"/>
  <c r="U420" i="19"/>
  <c r="T203" i="19" l="1"/>
  <c r="T246" i="19" l="1"/>
  <c r="T241" i="19" l="1"/>
  <c r="T252" i="19" l="1"/>
  <c r="T254" i="19" l="1"/>
  <c r="T129" i="19" l="1"/>
  <c r="T159" i="19"/>
  <c r="T144" i="19" l="1"/>
  <c r="T151" i="19" l="1"/>
  <c r="T136" i="19" l="1"/>
  <c r="T413" i="19" l="1"/>
  <c r="T389" i="19"/>
  <c r="T420" i="19"/>
  <c r="T407" i="19" l="1"/>
  <c r="T406" i="19" l="1"/>
  <c r="T163" i="19" l="1"/>
  <c r="U163" i="19" l="1"/>
  <c r="U246" i="19" l="1"/>
  <c r="U241" i="19" l="1"/>
  <c r="U252" i="19" l="1"/>
  <c r="U254" i="19" l="1"/>
  <c r="U289" i="19" l="1"/>
  <c r="U309" i="19" l="1"/>
  <c r="T289" i="19" l="1"/>
  <c r="T309" i="19" l="1"/>
  <c r="T434" i="19" l="1"/>
  <c r="T394" i="19" l="1"/>
  <c r="T391" i="19" l="1"/>
  <c r="T382" i="19"/>
  <c r="T383" i="19" l="1"/>
  <c r="U434" i="19" l="1"/>
  <c r="U394" i="19"/>
  <c r="U382" i="19" l="1"/>
  <c r="U391" i="19"/>
  <c r="U383" i="19" l="1"/>
  <c r="U395" i="19" l="1"/>
  <c r="U161" i="19"/>
  <c r="T395" i="19" l="1"/>
  <c r="U164" i="19"/>
  <c r="T161" i="19"/>
  <c r="U160" i="19" l="1"/>
  <c r="T164" i="19" l="1"/>
  <c r="T160" i="19" l="1"/>
  <c r="U439" i="19" l="1"/>
  <c r="U435" i="19"/>
  <c r="U381" i="19" l="1"/>
  <c r="U380" i="19"/>
  <c r="T439" i="19" l="1"/>
  <c r="T435" i="19"/>
  <c r="T381" i="19" l="1"/>
  <c r="T380" i="19" l="1"/>
  <c r="U202" i="19" l="1"/>
  <c r="U208" i="19"/>
  <c r="U248" i="19" l="1"/>
  <c r="U191" i="19"/>
  <c r="T208" i="19" l="1"/>
  <c r="T202" i="19"/>
  <c r="U256" i="19" l="1"/>
  <c r="T191" i="19"/>
  <c r="T248" i="19" l="1"/>
  <c r="T256" i="19"/>
  <c r="U258" i="19" l="1"/>
</calcChain>
</file>

<file path=xl/sharedStrings.xml><?xml version="1.0" encoding="utf-8"?>
<sst xmlns="http://schemas.openxmlformats.org/spreadsheetml/2006/main" count="5021" uniqueCount="747">
  <si>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</si>
  <si>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</si>
  <si>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</si>
  <si>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</si>
  <si>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</si>
  <si>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</si>
  <si>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</si>
  <si>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</si>
  <si>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</si>
  <si>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</si>
  <si>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</si>
  <si>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</si>
  <si>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</si>
  <si>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</si>
  <si>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</si>
  <si>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</si>
  <si>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</si>
  <si>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</si>
  <si>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</si>
  <si>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</si>
  <si>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</si>
  <si>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</si>
  <si>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</si>
  <si>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</si>
  <si>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</si>
  <si>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</si>
  <si>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</si>
  <si>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</si>
  <si>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</si>
  <si>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</si>
  <si>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</si>
  <si>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</si>
  <si>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</si>
  <si>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</si>
  <si>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</si>
  <si>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</si>
  <si>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</si>
  <si>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</si>
  <si>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</si>
  <si>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</si>
  <si>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</si>
  <si>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</si>
  <si>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</si>
  <si>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</si>
  <si>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</si>
  <si>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</si>
  <si>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</si>
  <si>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</si>
  <si>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</si>
  <si>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</si>
  <si>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</si>
  <si>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</si>
  <si>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</si>
  <si>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</si>
  <si>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</si>
  <si>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</si>
  <si>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</si>
  <si>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</si>
  <si>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</si>
  <si>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</si>
  <si>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</si>
  <si>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</si>
  <si>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</si>
  <si>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</si>
  <si>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</si>
  <si>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</si>
  <si>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</si>
  <si>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</si>
  <si>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</si>
  <si>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</si>
  <si>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</si>
  <si>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</si>
  <si>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</si>
  <si>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</si>
  <si>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</si>
  <si>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</si>
  <si>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</si>
  <si>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</si>
  <si>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</si>
  <si>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</si>
  <si>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</si>
  <si>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</si>
  <si>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</si>
  <si>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</si>
  <si>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</si>
  <si>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</si>
  <si>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</si>
  <si>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</si>
  <si>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</si>
  <si>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</si>
  <si>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</si>
  <si>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</si>
  <si>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</si>
  <si>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</si>
  <si>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</si>
  <si>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</si>
  <si>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</si>
  <si>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</si>
  <si>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</si>
  <si>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</si>
  <si>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</si>
  <si>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</si>
  <si>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</si>
  <si>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</si>
  <si>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</si>
  <si>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</si>
  <si>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</si>
  <si>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</si>
  <si>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</si>
  <si>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</si>
  <si>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</si>
  <si>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</si>
  <si>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</si>
  <si>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</si>
  <si>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</si>
  <si>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</si>
  <si>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</si>
  <si>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</si>
  <si>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</si>
  <si>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</si>
  <si>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</si>
  <si>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</si>
  <si>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</si>
  <si>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</si>
  <si>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</si>
  <si>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</si>
  <si>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</si>
  <si>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</si>
  <si>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</si>
  <si>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</si>
  <si>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</si>
  <si>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</si>
  <si>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</si>
  <si>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</si>
  <si>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</si>
  <si>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</si>
  <si>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</si>
  <si>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</si>
  <si>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</si>
  <si>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</si>
  <si>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</si>
  <si>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</si>
  <si>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</si>
  <si>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</si>
  <si>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</si>
  <si>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</si>
  <si>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</si>
  <si>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</si>
  <si>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</si>
  <si>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</si>
  <si>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</si>
  <si>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</si>
  <si>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</si>
  <si>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</si>
  <si>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</si>
  <si>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</si>
  <si>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</si>
  <si>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</si>
  <si>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</si>
  <si>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</si>
  <si>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</si>
  <si>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</si>
  <si>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</si>
  <si>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</si>
  <si>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</si>
  <si>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</si>
  <si>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</si>
  <si>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</si>
  <si>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</si>
  <si>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</si>
  <si>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</si>
  <si>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</si>
  <si>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</si>
  <si>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</si>
  <si>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</si>
  <si>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</si>
  <si>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</si>
  <si>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</si>
  <si>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</si>
  <si>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</si>
  <si>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</si>
  <si>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</si>
  <si>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</si>
  <si>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</si>
  <si>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</si>
  <si>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</si>
  <si>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</si>
  <si>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</si>
  <si>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</si>
  <si>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</si>
  <si>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</si>
  <si>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</si>
  <si>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</si>
  <si>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</si>
  <si>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</si>
  <si>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</si>
  <si>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</si>
  <si>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</si>
  <si>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</si>
  <si>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</si>
  <si>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</si>
  <si>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</si>
  <si>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</si>
  <si>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</si>
  <si>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</si>
  <si>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</si>
  <si>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</si>
  <si>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</si>
  <si>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</si>
  <si>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</si>
  <si>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</si>
  <si>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</si>
  <si>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</si>
  <si>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</si>
  <si>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</si>
  <si>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</si>
  <si>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</si>
  <si>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</si>
  <si>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</si>
  <si>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</si>
  <si>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</si>
  <si>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</si>
  <si>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</si>
  <si>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</si>
  <si>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</si>
  <si>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</si>
  <si>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</si>
  <si>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</si>
  <si>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</si>
  <si>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</si>
  <si>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</si>
  <si>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</si>
  <si>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</si>
  <si>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</si>
  <si>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</si>
  <si>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</si>
  <si>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</si>
  <si>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</si>
  <si>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</si>
  <si>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</si>
  <si>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</si>
  <si>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</si>
  <si>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</si>
  <si>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</si>
  <si>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</si>
  <si>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</si>
  <si>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</si>
  <si>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</si>
  <si>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</si>
  <si>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</si>
  <si>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</si>
  <si>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</si>
  <si>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</si>
  <si>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</si>
  <si>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</si>
  <si>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</si>
  <si>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</si>
  <si>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</si>
  <si>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</si>
  <si>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</si>
  <si>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</si>
  <si>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</si>
  <si>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</si>
  <si>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</si>
  <si>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</si>
  <si>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</si>
  <si>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</si>
  <si>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</si>
  <si>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</si>
  <si>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</si>
  <si>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</si>
  <si>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</si>
  <si>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</si>
  <si>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</si>
  <si>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</si>
  <si>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</si>
  <si>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</si>
  <si>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</si>
  <si>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</si>
  <si>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</si>
  <si>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</si>
  <si>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</si>
  <si>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</si>
  <si>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</si>
  <si>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</si>
  <si>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</si>
  <si>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</si>
  <si>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</si>
  <si>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</si>
  <si>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</si>
  <si>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</si>
  <si>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</si>
  <si>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</si>
  <si>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</si>
  <si>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</si>
  <si>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</si>
  <si>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</si>
  <si>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</si>
  <si>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</si>
  <si>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</si>
  <si>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</si>
  <si>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</si>
  <si>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</si>
  <si>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</si>
  <si>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</si>
  <si>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</si>
  <si>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</si>
  <si>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</si>
  <si>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</si>
  <si>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</si>
  <si>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</si>
  <si>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</si>
  <si>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</si>
  <si>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</si>
  <si>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</si>
  <si>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</si>
  <si>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</si>
  <si>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</si>
  <si>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</si>
  <si>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</si>
  <si>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</si>
  <si>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</si>
  <si>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</si>
  <si>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</si>
  <si>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</si>
  <si>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</si>
  <si>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</si>
  <si>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</si>
  <si>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</si>
  <si>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</si>
  <si>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</si>
  <si>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</si>
  <si>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</si>
  <si>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</si>
  <si>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</si>
  <si>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</si>
  <si>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</si>
  <si>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</si>
  <si>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</si>
  <si>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</si>
  <si>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</si>
  <si>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</si>
  <si>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</si>
  <si>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</si>
  <si>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</si>
  <si>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</si>
  <si>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</si>
  <si>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</si>
  <si>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</si>
  <si>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</si>
  <si>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</si>
  <si>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</si>
  <si>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</si>
  <si>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</si>
  <si>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</si>
  <si>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</si>
  <si>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</si>
  <si>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</si>
  <si>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</si>
  <si>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</si>
  <si>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</si>
  <si>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</si>
  <si>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</si>
  <si>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</si>
  <si>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</si>
  <si>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</si>
  <si>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</si>
  <si>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</si>
  <si>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</si>
  <si>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</si>
  <si>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</si>
  <si>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</si>
  <si>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</si>
  <si>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</si>
  <si>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</si>
  <si>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</si>
  <si>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</si>
  <si>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</si>
  <si>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</si>
  <si>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</si>
  <si>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</si>
  <si>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</si>
  <si>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</si>
  <si>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</si>
  <si>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</si>
  <si>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</si>
  <si>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</si>
  <si>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</si>
  <si>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</si>
  <si>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</si>
  <si>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</si>
  <si>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</si>
  <si>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</si>
  <si>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</si>
  <si>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</si>
  <si>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</si>
  <si>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</si>
  <si>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</si>
  <si>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</si>
  <si>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</si>
  <si>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</si>
  <si>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</si>
  <si>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</si>
  <si>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</si>
  <si>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</si>
  <si>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</si>
  <si>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</si>
  <si>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</si>
  <si>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</si>
  <si>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</si>
  <si>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</si>
  <si>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</si>
  <si>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</si>
  <si>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</si>
  <si>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</si>
  <si>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</si>
  <si>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</si>
  <si>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</si>
  <si>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</si>
  <si>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</si>
  <si>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</si>
  <si>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</si>
  <si>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</si>
  <si>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</si>
  <si>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</si>
  <si>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</si>
  <si>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</si>
  <si>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</si>
  <si>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</si>
  <si>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</si>
  <si>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</si>
  <si>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</si>
  <si>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</si>
  <si>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</si>
  <si>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</si>
  <si>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</si>
  <si>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</si>
  <si>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</si>
  <si>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</si>
  <si>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</si>
  <si>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</si>
  <si>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</si>
  <si>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</si>
  <si>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</si>
  <si>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</si>
  <si>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</si>
  <si>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</si>
  <si>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</si>
  <si>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</si>
  <si>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</si>
  <si>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</si>
  <si>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</si>
  <si>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</si>
  <si>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</si>
  <si>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</si>
  <si>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</si>
  <si>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</si>
  <si>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</si>
  <si>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</si>
  <si>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</si>
  <si>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</si>
  <si>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</si>
  <si>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</si>
  <si>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</si>
  <si>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</si>
  <si>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</si>
  <si>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</si>
  <si>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</si>
  <si>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</si>
  <si>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</si>
  <si>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</si>
  <si>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</si>
  <si>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</si>
  <si>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</si>
  <si>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</si>
  <si>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</si>
  <si>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</si>
  <si>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</si>
  <si>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</si>
  <si>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</si>
  <si>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</si>
  <si>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</si>
  <si>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</si>
  <si>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</si>
  <si>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</si>
  <si>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</si>
  <si>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</si>
  <si>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</si>
  <si>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</si>
  <si>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</si>
  <si>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</si>
  <si>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</si>
  <si>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</si>
  <si>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</si>
  <si>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</si>
  <si>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</si>
  <si>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</si>
  <si>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</si>
  <si>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</si>
  <si>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</si>
  <si>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</si>
  <si>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</si>
  <si>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</si>
  <si>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</si>
  <si>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</si>
  <si>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</si>
  <si>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</si>
  <si>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</si>
  <si>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</si>
  <si>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</si>
  <si>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</si>
  <si>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</si>
  <si>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</si>
  <si>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</si>
  <si>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</si>
  <si>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</si>
  <si>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</si>
  <si>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</si>
  <si>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</si>
  <si>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</si>
  <si>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</si>
  <si>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</si>
  <si>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</si>
  <si>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</si>
  <si>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</si>
  <si>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</si>
  <si>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</si>
  <si>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</si>
  <si>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</si>
  <si>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</si>
  <si>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</si>
  <si>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</si>
  <si>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</si>
  <si>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</si>
  <si>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</si>
  <si>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</si>
  <si>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</si>
  <si>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</si>
  <si>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</si>
  <si>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</si>
  <si>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</si>
  <si>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</si>
  <si>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</si>
  <si>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</si>
  <si>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</si>
  <si>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</si>
  <si>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</si>
  <si>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</si>
  <si>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</si>
  <si>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</si>
  <si>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</si>
  <si>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</si>
  <si>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</si>
  <si>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</si>
  <si>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</si>
  <si>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</si>
  <si>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</si>
  <si>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</si>
  <si>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</si>
  <si>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</si>
  <si>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</si>
  <si>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</si>
  <si>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</si>
  <si>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</si>
  <si>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</si>
  <si>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</si>
  <si>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</si>
  <si>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</si>
  <si>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</si>
  <si>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</si>
  <si>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</si>
  <si>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</si>
  <si>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</si>
  <si>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</si>
  <si>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</si>
  <si>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</si>
  <si>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</si>
  <si>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</si>
  <si>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</si>
  <si>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</si>
  <si>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</si>
  <si>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</si>
  <si>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</si>
  <si>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</si>
  <si>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</si>
  <si>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</si>
  <si>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</si>
  <si>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</si>
  <si>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</si>
  <si>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</si>
  <si>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</si>
  <si>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</si>
  <si>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</si>
  <si>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</si>
  <si>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</si>
  <si>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</si>
  <si>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</si>
  <si>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</si>
  <si>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</si>
  <si>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</si>
  <si>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</si>
  <si>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</si>
  <si>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</si>
  <si>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</si>
  <si>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</si>
  <si>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</si>
  <si>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</si>
  <si>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</si>
  <si>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</si>
  <si>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</si>
  <si>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</si>
  <si>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</si>
  <si>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</si>
  <si>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</si>
  <si>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</si>
  <si>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</si>
  <si>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</si>
  <si>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</si>
  <si>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</si>
  <si>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</si>
  <si>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</si>
  <si>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</si>
  <si>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</si>
  <si>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</si>
  <si>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</si>
  <si>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</si>
  <si>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</si>
  <si>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</si>
  <si>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</si>
  <si>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</si>
  <si>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</si>
  <si>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</si>
  <si>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</si>
  <si>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</si>
  <si>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</si>
  <si>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</si>
  <si>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</si>
  <si>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</si>
  <si>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</si>
  <si>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</si>
  <si>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</si>
  <si>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</si>
  <si>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</si>
  <si>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</si>
  <si>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</si>
  <si>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</si>
  <si>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</si>
  <si>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</si>
  <si>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</si>
  <si>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</si>
  <si>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</si>
  <si>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</si>
  <si>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</si>
  <si>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</si>
  <si>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</si>
  <si>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</si>
  <si>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</si>
  <si>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</si>
  <si>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</si>
  <si>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</si>
  <si>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</si>
  <si>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</si>
  <si>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</si>
  <si>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</si>
  <si>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</si>
  <si>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</si>
  <si>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</si>
  <si>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</si>
  <si>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</si>
  <si>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</si>
  <si>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</si>
  <si>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</si>
  <si>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</si>
  <si>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</si>
  <si>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</si>
  <si>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</si>
  <si>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</si>
  <si>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</si>
  <si>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</si>
  <si>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</si>
  <si>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</si>
  <si>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</si>
  <si>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</si>
  <si>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</si>
  <si>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</si>
  <si>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</si>
  <si>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</si>
  <si>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</si>
  <si>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</si>
  <si>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</si>
  <si>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</si>
  <si>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</si>
  <si>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</si>
  <si>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</si>
  <si>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</si>
  <si>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</si>
  <si>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</si>
  <si>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</si>
  <si>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</si>
  <si>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</si>
  <si>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</si>
  <si>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</si>
  <si>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</si>
  <si>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</si>
  <si>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</si>
  <si>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</si>
  <si>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</si>
  <si>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</si>
  <si>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</si>
  <si>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</si>
  <si>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</si>
  <si>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</si>
  <si>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</si>
  <si>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</si>
  <si>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</si>
  <si>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</si>
  <si>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</si>
  <si>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</si>
  <si>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</si>
  <si>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</si>
  <si>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</si>
  <si>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</si>
  <si>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</si>
  <si>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</si>
  <si>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</si>
  <si>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</si>
  <si>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</si>
  <si>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</si>
  <si>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</si>
  <si>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</si>
  <si>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</si>
  <si>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</si>
  <si>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</si>
  <si>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</si>
  <si>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</si>
  <si>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</si>
  <si>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</si>
  <si>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</si>
  <si>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</si>
  <si>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</si>
  <si>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</si>
  <si>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</si>
  <si>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</si>
  <si>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</si>
  <si>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</si>
  <si>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Липецкая область</t>
  </si>
  <si>
    <t>Утвержденные плановые значения показателей приведены в соответствии с Приказом Минэнерго России от 05 декабря 2024 г.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</si>
</sst>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20" t="s">
        <v>734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</row>
    <row r="2" spans="1:21" ht="15.6" customHeigh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4" spans="1:21" ht="21.75" customHeight="1" x14ac:dyDescent="0.25">
      <c r="A4" s="121" t="s">
        <v>743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</row>
    <row r="5" spans="1:21" x14ac:dyDescent="0.25">
      <c r="A5" s="122" t="s">
        <v>744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</row>
    <row r="6" spans="1:21" ht="24" customHeight="1" x14ac:dyDescent="0.25">
      <c r="A6" s="121" t="s">
        <v>745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1" ht="21.75" customHeight="1" x14ac:dyDescent="0.25">
      <c r="A7" s="121" t="s">
        <v>738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</row>
    <row r="8" spans="1:21" ht="18.75" x14ac:dyDescent="0.25">
      <c r="B8" s="17"/>
    </row>
    <row r="9" spans="1:21" ht="24" customHeight="1" x14ac:dyDescent="0.25">
      <c r="A9" s="119" t="s">
        <v>746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2.6" customHeight="1" x14ac:dyDescent="0.25">
      <c r="A10" s="114" t="s">
        <v>723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15" t="s">
        <v>684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</row>
    <row r="14" spans="1:21" ht="30.75" customHeight="1" x14ac:dyDescent="0.25">
      <c r="A14" s="106" t="s">
        <v>687</v>
      </c>
      <c r="B14" s="108" t="s">
        <v>1</v>
      </c>
      <c r="C14" s="110" t="s">
        <v>688</v>
      </c>
      <c r="D14" s="46" t="s">
        <v>727</v>
      </c>
      <c r="E14" s="100" t="s">
        <v>728</v>
      </c>
      <c r="F14" s="108" t="s">
        <v>729</v>
      </c>
      <c r="G14" s="108"/>
      <c r="H14" s="116" t="s">
        <v>730</v>
      </c>
      <c r="I14" s="116"/>
      <c r="J14" s="108" t="s">
        <v>731</v>
      </c>
      <c r="K14" s="108"/>
      <c r="L14" s="116" t="s">
        <v>732</v>
      </c>
      <c r="M14" s="116"/>
      <c r="N14" s="112" t="s">
        <v>733</v>
      </c>
      <c r="O14" s="113"/>
      <c r="P14" s="112" t="s">
        <v>735</v>
      </c>
      <c r="Q14" s="113"/>
      <c r="R14" s="112" t="s">
        <v>736</v>
      </c>
      <c r="S14" s="113"/>
      <c r="T14" s="117" t="s">
        <v>84</v>
      </c>
      <c r="U14" s="118"/>
    </row>
    <row r="15" spans="1:21" ht="71.25" customHeight="1" x14ac:dyDescent="0.25">
      <c r="A15" s="107"/>
      <c r="B15" s="109"/>
      <c r="C15" s="111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29" t="s">
        <v>698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1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10473.274504499999</v>
      </c>
      <c r="E18" s="91">
        <v>12357.417159062999</v>
      </c>
      <c r="F18" s="91">
        <v>12531.374488421859</v>
      </c>
      <c r="G18" s="91">
        <v>12542.5811052224</v>
      </c>
      <c r="H18" s="91">
        <v>14118.894959956624</v>
      </c>
      <c r="I18" s="91">
        <v>14576.575026068116</v>
      </c>
      <c r="J18" s="91">
        <v>14331.769562295049</v>
      </c>
      <c r="K18" s="91">
        <v>15604.988702589555</v>
      </c>
      <c r="L18" s="91">
        <v>15142.435264072035</v>
      </c>
      <c r="M18" s="91">
        <v>16339.888266586871</v>
      </c>
      <c r="N18" s="91">
        <v>15940.802963735568</v>
      </c>
      <c r="O18" s="91">
        <v>17229.751608327828</v>
      </c>
      <c r="P18" s="91">
        <v>18129.114218066235</v>
      </c>
      <c r="Q18" s="91" t="s">
        <v>81</v>
      </c>
      <c r="R18" s="91">
        <v>19090.846860935591</v>
      </c>
      <c r="S18" s="91" t="s">
        <v>81</v>
      </c>
      <c r="T18" s="57">
        <f t="shared" ref="T18:T49" si="0">IFERROR(H18+J18+L18+N18+P18+R18+0+0,"-")</f>
        <v>96753.863829061098</v>
      </c>
      <c r="U18" s="58">
        <f t="shared" ref="U18:U49" si="1">IFERROR(I18+K18+M18+O18,"-")</f>
        <v>63751.203603572372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>
        <v>10121.975150539998</v>
      </c>
      <c r="E24" s="24">
        <v>11173.24734319</v>
      </c>
      <c r="F24" s="24">
        <v>11641.4684011795</v>
      </c>
      <c r="G24" s="24">
        <v>11658.638319052399</v>
      </c>
      <c r="H24" s="24">
        <v>12638.93901</v>
      </c>
      <c r="I24" s="24">
        <v>13159.174360689201</v>
      </c>
      <c r="J24" s="24">
        <v>13355.601817146635</v>
      </c>
      <c r="K24" s="24">
        <v>14509.895618631732</v>
      </c>
      <c r="L24" s="24">
        <v>13980.074257404309</v>
      </c>
      <c r="M24" s="24">
        <v>15370.437135003887</v>
      </c>
      <c r="N24" s="24">
        <v>14566.194535742845</v>
      </c>
      <c r="O24" s="24">
        <v>16185.415282878239</v>
      </c>
      <c r="P24" s="24">
        <v>17001.155368856384</v>
      </c>
      <c r="Q24" s="24" t="s">
        <v>81</v>
      </c>
      <c r="R24" s="24">
        <v>17858.008511017622</v>
      </c>
      <c r="S24" s="24" t="s">
        <v>81</v>
      </c>
      <c r="T24" s="61">
        <f t="shared" si="0"/>
        <v>89399.973500167805</v>
      </c>
      <c r="U24" s="60">
        <f t="shared" si="1"/>
        <v>59224.92239720306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>
        <v>124.24091757000001</v>
      </c>
      <c r="E26" s="24">
        <v>809.45314559999997</v>
      </c>
      <c r="F26" s="24">
        <v>518.43326234166125</v>
      </c>
      <c r="G26" s="24">
        <v>531.37624295000001</v>
      </c>
      <c r="H26" s="24">
        <v>885.29919703662551</v>
      </c>
      <c r="I26" s="24">
        <v>766.2394319589165</v>
      </c>
      <c r="J26" s="24">
        <v>214.77404222841426</v>
      </c>
      <c r="K26" s="24">
        <v>526.19806506542659</v>
      </c>
      <c r="L26" s="24">
        <v>234.55350624772652</v>
      </c>
      <c r="M26" s="24">
        <v>327.01116345845259</v>
      </c>
      <c r="N26" s="24">
        <v>223.55969019772652</v>
      </c>
      <c r="O26" s="24">
        <v>311.77512178761833</v>
      </c>
      <c r="P26" s="24">
        <v>292.83443703520504</v>
      </c>
      <c r="Q26" s="24" t="s">
        <v>81</v>
      </c>
      <c r="R26" s="24">
        <v>280.79123040947923</v>
      </c>
      <c r="S26" s="24" t="s">
        <v>81</v>
      </c>
      <c r="T26" s="61">
        <f t="shared" si="0"/>
        <v>2131.8121031551773</v>
      </c>
      <c r="U26" s="60">
        <f t="shared" si="1"/>
        <v>1931.2237822704137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>
        <f t="shared" si="0"/>
        <v>0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227.05843639000076</v>
      </c>
      <c r="E32" s="24">
        <v>374.71667027299947</v>
      </c>
      <c r="F32" s="24">
        <v>371.47282490069932</v>
      </c>
      <c r="G32" s="24">
        <v>352.5665432200002</v>
      </c>
      <c r="H32" s="24">
        <v>594.65675291999912</v>
      </c>
      <c r="I32" s="24">
        <v>651.16123341999878</v>
      </c>
      <c r="J32" s="24">
        <v>761.39370291999933</v>
      </c>
      <c r="K32" s="24">
        <v>568.89501889239773</v>
      </c>
      <c r="L32" s="24">
        <v>927.80750042000091</v>
      </c>
      <c r="M32" s="24">
        <v>642.43996812453236</v>
      </c>
      <c r="N32" s="24">
        <v>1151.0487377949985</v>
      </c>
      <c r="O32" s="24">
        <v>732.56120366197013</v>
      </c>
      <c r="P32" s="24">
        <v>835.12441217464709</v>
      </c>
      <c r="Q32" s="24" t="s">
        <v>81</v>
      </c>
      <c r="R32" s="24">
        <v>952.04711950848844</v>
      </c>
      <c r="S32" s="24" t="s">
        <v>81</v>
      </c>
      <c r="T32" s="61">
        <f t="shared" si="0"/>
        <v>5222.0782257381334</v>
      </c>
      <c r="U32" s="60">
        <f t="shared" si="1"/>
        <v>2595.057424098899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8661.6281621399994</v>
      </c>
      <c r="E33" s="59">
        <v>9866.6347059699983</v>
      </c>
      <c r="F33" s="59">
        <v>10907.895710266814</v>
      </c>
      <c r="G33" s="59">
        <v>11023.73397539</v>
      </c>
      <c r="H33" s="59">
        <v>11764.438497815463</v>
      </c>
      <c r="I33" s="59">
        <v>11893.429564335607</v>
      </c>
      <c r="J33" s="59">
        <v>12460.09850833057</v>
      </c>
      <c r="K33" s="59">
        <v>12471.694660460074</v>
      </c>
      <c r="L33" s="59">
        <v>12797.660348018258</v>
      </c>
      <c r="M33" s="59">
        <v>12996.894092727471</v>
      </c>
      <c r="N33" s="59">
        <v>13320.996087644635</v>
      </c>
      <c r="O33" s="59">
        <v>13602.061205541169</v>
      </c>
      <c r="P33" s="59">
        <v>14139.330077798304</v>
      </c>
      <c r="Q33" s="59" t="s">
        <v>81</v>
      </c>
      <c r="R33" s="59">
        <v>14706.052856004168</v>
      </c>
      <c r="S33" s="59" t="s">
        <v>81</v>
      </c>
      <c r="T33" s="61">
        <f t="shared" si="0"/>
        <v>79188.576375611403</v>
      </c>
      <c r="U33" s="60">
        <f t="shared" si="1"/>
        <v>50964.07952306432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>
        <v>8520.7283656</v>
      </c>
      <c r="E39" s="59">
        <v>9549.7534855099984</v>
      </c>
      <c r="F39" s="59">
        <v>10535.536072903753</v>
      </c>
      <c r="G39" s="59">
        <v>10830.191433599999</v>
      </c>
      <c r="H39" s="59">
        <v>11166.893605885913</v>
      </c>
      <c r="I39" s="59">
        <v>11383.30030981953</v>
      </c>
      <c r="J39" s="59">
        <v>11653.573036709076</v>
      </c>
      <c r="K39" s="59">
        <v>11875.741783929414</v>
      </c>
      <c r="L39" s="59">
        <v>11822.91214963146</v>
      </c>
      <c r="M39" s="59">
        <v>12328.592641765428</v>
      </c>
      <c r="N39" s="59">
        <v>12094.231848904379</v>
      </c>
      <c r="O39" s="59">
        <v>12851.714424601012</v>
      </c>
      <c r="P39" s="59">
        <v>13296.50375134597</v>
      </c>
      <c r="Q39" s="59" t="s">
        <v>81</v>
      </c>
      <c r="R39" s="59">
        <v>13758.555256737525</v>
      </c>
      <c r="S39" s="59" t="s">
        <v>81</v>
      </c>
      <c r="T39" s="61">
        <f t="shared" si="0"/>
        <v>73792.669649214324</v>
      </c>
      <c r="U39" s="60">
        <f t="shared" si="1"/>
        <v>48439.349160115387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>
        <v>42.951633630000003</v>
      </c>
      <c r="E41" s="59">
        <v>55.860778490000001</v>
      </c>
      <c r="F41" s="59">
        <v>97.42152197420269</v>
      </c>
      <c r="G41" s="59">
        <v>64.331933329999998</v>
      </c>
      <c r="H41" s="59">
        <v>102.04997579566415</v>
      </c>
      <c r="I41" s="59">
        <v>85.220607788550808</v>
      </c>
      <c r="J41" s="59">
        <v>105.57606379034711</v>
      </c>
      <c r="K41" s="59">
        <v>88.661582841180831</v>
      </c>
      <c r="L41" s="59">
        <v>109.27941181455991</v>
      </c>
      <c r="M41" s="59">
        <v>92.237887160528231</v>
      </c>
      <c r="N41" s="59">
        <v>111.75614465958918</v>
      </c>
      <c r="O41" s="59">
        <v>95.981846875494711</v>
      </c>
      <c r="P41" s="59">
        <v>99.660646143431364</v>
      </c>
      <c r="Q41" s="59" t="s">
        <v>81</v>
      </c>
      <c r="R41" s="59">
        <v>103.48044669957336</v>
      </c>
      <c r="S41" s="59" t="s">
        <v>81</v>
      </c>
      <c r="T41" s="61">
        <f t="shared" si="0"/>
        <v>631.80268890316506</v>
      </c>
      <c r="U41" s="60">
        <f t="shared" si="1"/>
        <v>362.10192466575461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>
        <v>0</v>
      </c>
      <c r="E42" s="59">
        <v>0</v>
      </c>
      <c r="F42" s="59" t="s">
        <v>81</v>
      </c>
      <c r="G42" s="59">
        <v>0</v>
      </c>
      <c r="H42" s="59" t="s">
        <v>81</v>
      </c>
      <c r="I42" s="59">
        <v>0</v>
      </c>
      <c r="J42" s="59" t="s">
        <v>81</v>
      </c>
      <c r="K42" s="59">
        <v>4.7293724492192266E-14</v>
      </c>
      <c r="L42" s="59" t="s">
        <v>81</v>
      </c>
      <c r="M42" s="59">
        <v>6.5483618527650828E-14</v>
      </c>
      <c r="N42" s="59" t="s">
        <v>81</v>
      </c>
      <c r="O42" s="59">
        <v>-1.7462298274040223E-13</v>
      </c>
      <c r="P42" s="59">
        <v>-1.0550138540565968E-13</v>
      </c>
      <c r="Q42" s="59" t="s">
        <v>81</v>
      </c>
      <c r="R42" s="59">
        <v>-6.3740420349252718E-14</v>
      </c>
      <c r="S42" s="59" t="s">
        <v>81</v>
      </c>
      <c r="T42" s="61" t="str">
        <f t="shared" si="0"/>
        <v>-</v>
      </c>
      <c r="U42" s="60">
        <f t="shared" si="1"/>
        <v>-6.1845639720559125E-14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97.948162909999994</v>
      </c>
      <c r="E47" s="59">
        <v>261.02044196999998</v>
      </c>
      <c r="F47" s="59">
        <v>274.93811538885961</v>
      </c>
      <c r="G47" s="59">
        <v>129.21060846</v>
      </c>
      <c r="H47" s="59">
        <v>495.49491613388585</v>
      </c>
      <c r="I47" s="59">
        <v>424.90864672752724</v>
      </c>
      <c r="J47" s="59">
        <v>700.94940783114612</v>
      </c>
      <c r="K47" s="59">
        <v>507.29129368948054</v>
      </c>
      <c r="L47" s="59">
        <v>865.46878657223976</v>
      </c>
      <c r="M47" s="59">
        <v>576.06356380151317</v>
      </c>
      <c r="N47" s="59">
        <v>1115.0080940806656</v>
      </c>
      <c r="O47" s="59">
        <v>654.36493406466229</v>
      </c>
      <c r="P47" s="59">
        <v>743.16568030890289</v>
      </c>
      <c r="Q47" s="59" t="s">
        <v>81</v>
      </c>
      <c r="R47" s="59">
        <v>844.0171525670695</v>
      </c>
      <c r="S47" s="59" t="s">
        <v>81</v>
      </c>
      <c r="T47" s="61">
        <f t="shared" si="0"/>
        <v>4764.1040374939093</v>
      </c>
      <c r="U47" s="60">
        <f t="shared" si="1"/>
        <v>2162.6284382831836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2769.1562208200007</v>
      </c>
      <c r="E48" s="59">
        <v>2989.9952314300008</v>
      </c>
      <c r="F48" s="59">
        <v>3113.9272996925065</v>
      </c>
      <c r="G48" s="59">
        <v>2880.2065213799997</v>
      </c>
      <c r="H48" s="59">
        <v>3326.4477401607792</v>
      </c>
      <c r="I48" s="59">
        <v>3002.6661567862329</v>
      </c>
      <c r="J48" s="59">
        <v>3462.1283021820072</v>
      </c>
      <c r="K48" s="59">
        <v>3124.7889908600482</v>
      </c>
      <c r="L48" s="59">
        <v>3603.3933797640111</v>
      </c>
      <c r="M48" s="59">
        <v>3118.609140480793</v>
      </c>
      <c r="N48" s="59">
        <v>3750.4702526638957</v>
      </c>
      <c r="O48" s="59">
        <v>3201.2690884389112</v>
      </c>
      <c r="P48" s="59">
        <v>3318.7963849299749</v>
      </c>
      <c r="Q48" s="59" t="s">
        <v>81</v>
      </c>
      <c r="R48" s="59">
        <v>3440.6855655697068</v>
      </c>
      <c r="S48" s="59" t="s">
        <v>81</v>
      </c>
      <c r="T48" s="61">
        <f t="shared" si="0"/>
        <v>20901.921625270377</v>
      </c>
      <c r="U48" s="60">
        <f t="shared" si="1"/>
        <v>12447.333376565985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2488.8514648100004</v>
      </c>
      <c r="E50" s="59">
        <v>2635.6873016200007</v>
      </c>
      <c r="F50" s="59">
        <v>2754.2347599116592</v>
      </c>
      <c r="G50" s="59">
        <v>2521.04193102</v>
      </c>
      <c r="H50" s="59">
        <v>2952.8546673247733</v>
      </c>
      <c r="I50" s="59">
        <v>2564.0076805756289</v>
      </c>
      <c r="J50" s="59">
        <v>3074.740605114122</v>
      </c>
      <c r="K50" s="59">
        <v>2635.6847898852257</v>
      </c>
      <c r="L50" s="59">
        <v>3201.65927349497</v>
      </c>
      <c r="M50" s="59">
        <v>2587.9310824231102</v>
      </c>
      <c r="N50" s="59">
        <v>3333.815880825653</v>
      </c>
      <c r="O50" s="59">
        <v>2636.0969566074787</v>
      </c>
      <c r="P50" s="59">
        <v>2728.1915071661283</v>
      </c>
      <c r="Q50" s="59" t="s">
        <v>81</v>
      </c>
      <c r="R50" s="59">
        <v>2823.5034683064869</v>
      </c>
      <c r="S50" s="59" t="s">
        <v>81</v>
      </c>
      <c r="T50" s="61">
        <f t="shared" ref="T50:T76" si="2">IFERROR(H50+J50+L50+N50+P50+R50+0+0,"-")</f>
        <v>18114.765402232133</v>
      </c>
      <c r="U50" s="60">
        <f t="shared" ref="U50:U76" si="3">IFERROR(I50+K50+M50+O50,"-")</f>
        <v>10423.720509491442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2488.8514648100004</v>
      </c>
      <c r="E51" s="59">
        <v>2635.6873016200007</v>
      </c>
      <c r="F51" s="59">
        <v>2754.2347599116592</v>
      </c>
      <c r="G51" s="59">
        <v>2521.04193102</v>
      </c>
      <c r="H51" s="59">
        <v>2952.8546673247733</v>
      </c>
      <c r="I51" s="59">
        <v>2564.0076805756289</v>
      </c>
      <c r="J51" s="59">
        <v>3074.740605114122</v>
      </c>
      <c r="K51" s="59">
        <v>2635.6847898852257</v>
      </c>
      <c r="L51" s="59">
        <v>3201.65927349497</v>
      </c>
      <c r="M51" s="59">
        <v>2587.9310824231102</v>
      </c>
      <c r="N51" s="59">
        <v>3333.815880825653</v>
      </c>
      <c r="O51" s="59">
        <v>2636.0969566074787</v>
      </c>
      <c r="P51" s="59">
        <v>2728.1915071661283</v>
      </c>
      <c r="Q51" s="59" t="s">
        <v>81</v>
      </c>
      <c r="R51" s="59">
        <v>2823.5034683064869</v>
      </c>
      <c r="S51" s="59" t="s">
        <v>81</v>
      </c>
      <c r="T51" s="61">
        <f t="shared" si="2"/>
        <v>18114.765402232133</v>
      </c>
      <c r="U51" s="60">
        <f t="shared" si="3"/>
        <v>10423.720509491442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2448.4880787800003</v>
      </c>
      <c r="E52" s="59">
        <v>2592.2425604600003</v>
      </c>
      <c r="F52" s="59">
        <v>2702.0289449497873</v>
      </c>
      <c r="G52" s="59">
        <v>2481.3730879600002</v>
      </c>
      <c r="H52" s="59">
        <v>2898.4599609107104</v>
      </c>
      <c r="I52" s="59">
        <v>2564.0076805756289</v>
      </c>
      <c r="J52" s="59">
        <v>3018.1736845160754</v>
      </c>
      <c r="K52" s="59">
        <v>2635.6847898852257</v>
      </c>
      <c r="L52" s="59">
        <v>3142.8332501455802</v>
      </c>
      <c r="M52" s="59">
        <v>2587.9310824231102</v>
      </c>
      <c r="N52" s="59">
        <v>3272.6403906148666</v>
      </c>
      <c r="O52" s="59">
        <v>2636.0969566074787</v>
      </c>
      <c r="P52" s="59">
        <v>2728.1915071661283</v>
      </c>
      <c r="Q52" s="59" t="s">
        <v>81</v>
      </c>
      <c r="R52" s="59">
        <v>2823.5034683064869</v>
      </c>
      <c r="S52" s="59" t="s">
        <v>81</v>
      </c>
      <c r="T52" s="61">
        <f t="shared" si="2"/>
        <v>17883.802261659846</v>
      </c>
      <c r="U52" s="60">
        <f t="shared" si="3"/>
        <v>10423.720509491442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 t="s">
        <v>81</v>
      </c>
      <c r="E54" s="59" t="s">
        <v>81</v>
      </c>
      <c r="F54" s="59" t="s">
        <v>81</v>
      </c>
      <c r="G54" s="59" t="s">
        <v>81</v>
      </c>
      <c r="H54" s="59" t="s">
        <v>81</v>
      </c>
      <c r="I54" s="59">
        <v>0</v>
      </c>
      <c r="J54" s="59" t="s">
        <v>81</v>
      </c>
      <c r="K54" s="59">
        <v>0</v>
      </c>
      <c r="L54" s="59" t="s">
        <v>81</v>
      </c>
      <c r="M54" s="59">
        <v>0</v>
      </c>
      <c r="N54" s="59" t="s">
        <v>81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 t="str">
        <f t="shared" si="2"/>
        <v>-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280.30475601000029</v>
      </c>
      <c r="E55" s="59">
        <v>354.30792981000036</v>
      </c>
      <c r="F55" s="59">
        <v>359.69253978084731</v>
      </c>
      <c r="G55" s="59">
        <v>359.16459035999969</v>
      </c>
      <c r="H55" s="59">
        <v>373.59307283600572</v>
      </c>
      <c r="I55" s="59">
        <v>204.70920396</v>
      </c>
      <c r="J55" s="59">
        <v>387.38769706788543</v>
      </c>
      <c r="K55" s="59">
        <v>228.25076241539995</v>
      </c>
      <c r="L55" s="59">
        <v>401.73410626904126</v>
      </c>
      <c r="M55" s="59">
        <v>247.65207722070895</v>
      </c>
      <c r="N55" s="59">
        <v>416.6543718382427</v>
      </c>
      <c r="O55" s="59">
        <v>263.74946224005504</v>
      </c>
      <c r="P55" s="59">
        <v>275.61818804085749</v>
      </c>
      <c r="Q55" s="59" t="s">
        <v>81</v>
      </c>
      <c r="R55" s="59">
        <v>288.02100650269608</v>
      </c>
      <c r="S55" s="59" t="s">
        <v>81</v>
      </c>
      <c r="T55" s="61">
        <f t="shared" si="2"/>
        <v>2143.0084425547284</v>
      </c>
      <c r="U55" s="60">
        <f t="shared" si="3"/>
        <v>944.36150583616404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233.94927225060397</v>
      </c>
      <c r="J56" s="59">
        <v>0</v>
      </c>
      <c r="K56" s="59">
        <v>260.85343855942256</v>
      </c>
      <c r="L56" s="59">
        <v>0</v>
      </c>
      <c r="M56" s="59">
        <v>283.0259808369741</v>
      </c>
      <c r="N56" s="59">
        <v>0</v>
      </c>
      <c r="O56" s="59">
        <v>301.42266959137771</v>
      </c>
      <c r="P56" s="59">
        <v>314.98668972298941</v>
      </c>
      <c r="Q56" s="59" t="s">
        <v>81</v>
      </c>
      <c r="R56" s="59">
        <v>329.16109076052351</v>
      </c>
      <c r="S56" s="59" t="s">
        <v>81</v>
      </c>
      <c r="T56" s="61">
        <f t="shared" si="2"/>
        <v>644.14778048351286</v>
      </c>
      <c r="U56" s="60">
        <f t="shared" si="3"/>
        <v>1079.2513612383782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2494.3990483300008</v>
      </c>
      <c r="E57" s="59">
        <v>3081.8828458000003</v>
      </c>
      <c r="F57" s="59">
        <v>3102.7002151229522</v>
      </c>
      <c r="G57" s="59">
        <v>3256.8354154200001</v>
      </c>
      <c r="H57" s="59">
        <v>3612.0330375765793</v>
      </c>
      <c r="I57" s="59">
        <v>3659.8118550003755</v>
      </c>
      <c r="J57" s="59">
        <v>4058.0760994264801</v>
      </c>
      <c r="K57" s="59">
        <v>4143.9759409893277</v>
      </c>
      <c r="L57" s="59">
        <v>4127.5655676160104</v>
      </c>
      <c r="M57" s="59">
        <v>4599.9191917612616</v>
      </c>
      <c r="N57" s="59">
        <v>4464.0996027104193</v>
      </c>
      <c r="O57" s="59">
        <v>4969.9493513532389</v>
      </c>
      <c r="P57" s="59">
        <v>5259.4707052332951</v>
      </c>
      <c r="Q57" s="59" t="s">
        <v>81</v>
      </c>
      <c r="R57" s="59">
        <v>5569.2084159320757</v>
      </c>
      <c r="S57" s="59" t="s">
        <v>81</v>
      </c>
      <c r="T57" s="61">
        <f t="shared" si="2"/>
        <v>27090.45342849486</v>
      </c>
      <c r="U57" s="60">
        <f t="shared" si="3"/>
        <v>17373.656339104204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1728.0022918100001</v>
      </c>
      <c r="E58" s="59">
        <v>2048.1512201800001</v>
      </c>
      <c r="F58" s="59">
        <v>2181.4413700700002</v>
      </c>
      <c r="G58" s="59">
        <v>2166.76489485</v>
      </c>
      <c r="H58" s="59">
        <v>2406.5229987180192</v>
      </c>
      <c r="I58" s="59">
        <v>2423.836675737813</v>
      </c>
      <c r="J58" s="59">
        <v>2559.5403867533946</v>
      </c>
      <c r="K58" s="59">
        <v>2656.7251794238273</v>
      </c>
      <c r="L58" s="59">
        <v>2684.943116366429</v>
      </c>
      <c r="M58" s="59">
        <v>2853.2272971309594</v>
      </c>
      <c r="N58" s="59">
        <v>2804.4903807308906</v>
      </c>
      <c r="O58" s="59">
        <v>3007.3304942485074</v>
      </c>
      <c r="P58" s="59">
        <v>3131.2988854587825</v>
      </c>
      <c r="Q58" s="59" t="s">
        <v>81</v>
      </c>
      <c r="R58" s="59">
        <v>3260.3775104955866</v>
      </c>
      <c r="S58" s="59" t="s">
        <v>81</v>
      </c>
      <c r="T58" s="61">
        <f t="shared" si="2"/>
        <v>16847.173278523103</v>
      </c>
      <c r="U58" s="60">
        <f t="shared" si="3"/>
        <v>10941.119646541109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392.11560020999997</v>
      </c>
      <c r="E59" s="59">
        <v>402.06730018999997</v>
      </c>
      <c r="F59" s="59">
        <v>419.42919454000008</v>
      </c>
      <c r="G59" s="59">
        <v>438.56544271999996</v>
      </c>
      <c r="H59" s="59">
        <v>404.48440079000005</v>
      </c>
      <c r="I59" s="59">
        <v>388.4708868567252</v>
      </c>
      <c r="J59" s="59">
        <v>422.53323210999997</v>
      </c>
      <c r="K59" s="59">
        <v>412.93410308329845</v>
      </c>
      <c r="L59" s="59">
        <v>440.11558287000003</v>
      </c>
      <c r="M59" s="59">
        <v>430.5031651592804</v>
      </c>
      <c r="N59" s="59">
        <v>457.85173771000001</v>
      </c>
      <c r="O59" s="59">
        <v>447.76975126461963</v>
      </c>
      <c r="P59" s="59">
        <v>465.68054131520455</v>
      </c>
      <c r="Q59" s="59" t="s">
        <v>81</v>
      </c>
      <c r="R59" s="59">
        <v>484.30776296781283</v>
      </c>
      <c r="S59" s="59" t="s">
        <v>81</v>
      </c>
      <c r="T59" s="61">
        <f t="shared" si="2"/>
        <v>2674.9732577630175</v>
      </c>
      <c r="U59" s="60">
        <f t="shared" si="3"/>
        <v>1679.6779063639235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 t="s">
        <v>81</v>
      </c>
      <c r="E60" s="59" t="s">
        <v>81</v>
      </c>
      <c r="F60" s="59" t="s">
        <v>81</v>
      </c>
      <c r="G60" s="59" t="s">
        <v>81</v>
      </c>
      <c r="H60" s="59" t="s">
        <v>81</v>
      </c>
      <c r="I60" s="59">
        <v>0</v>
      </c>
      <c r="J60" s="59" t="s">
        <v>81</v>
      </c>
      <c r="K60" s="59">
        <v>0</v>
      </c>
      <c r="L60" s="59" t="s">
        <v>81</v>
      </c>
      <c r="M60" s="59">
        <v>0</v>
      </c>
      <c r="N60" s="59" t="s">
        <v>81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 t="str">
        <f t="shared" si="2"/>
        <v>-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374.28115631000082</v>
      </c>
      <c r="E62" s="59">
        <v>631.66432543000019</v>
      </c>
      <c r="F62" s="59">
        <v>501.8296505129519</v>
      </c>
      <c r="G62" s="59">
        <v>651.50507785000036</v>
      </c>
      <c r="H62" s="59">
        <v>801.02563806856017</v>
      </c>
      <c r="I62" s="59">
        <v>847.5042924058373</v>
      </c>
      <c r="J62" s="59">
        <v>1076.0024805630853</v>
      </c>
      <c r="K62" s="59">
        <v>1074.3166584822018</v>
      </c>
      <c r="L62" s="59">
        <v>1002.5068683795819</v>
      </c>
      <c r="M62" s="59">
        <v>1316.1887294710218</v>
      </c>
      <c r="N62" s="59">
        <v>1201.7574842695287</v>
      </c>
      <c r="O62" s="59">
        <v>1514.8491058401121</v>
      </c>
      <c r="P62" s="59">
        <v>1662.4912784593087</v>
      </c>
      <c r="Q62" s="59" t="s">
        <v>81</v>
      </c>
      <c r="R62" s="59">
        <v>1824.5231424686767</v>
      </c>
      <c r="S62" s="59" t="s">
        <v>81</v>
      </c>
      <c r="T62" s="61">
        <f t="shared" si="2"/>
        <v>7568.3068922087423</v>
      </c>
      <c r="U62" s="60">
        <f t="shared" si="3"/>
        <v>4752.8587861991728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1752.4966131399999</v>
      </c>
      <c r="E63" s="59">
        <v>2077.7522319</v>
      </c>
      <c r="F63" s="59">
        <v>2170.6705412751171</v>
      </c>
      <c r="G63" s="59">
        <v>2301.13649059</v>
      </c>
      <c r="H63" s="59">
        <v>2261.8387040086718</v>
      </c>
      <c r="I63" s="59">
        <v>2536.7539909017473</v>
      </c>
      <c r="J63" s="59">
        <v>2352.3122521690198</v>
      </c>
      <c r="K63" s="59">
        <v>2638.2241505378174</v>
      </c>
      <c r="L63" s="59">
        <v>2446.404742255781</v>
      </c>
      <c r="M63" s="59">
        <v>2743.7531165593296</v>
      </c>
      <c r="N63" s="59">
        <v>2544.2609319460121</v>
      </c>
      <c r="O63" s="59">
        <v>2853.5032412217029</v>
      </c>
      <c r="P63" s="59">
        <v>2967.6433708705727</v>
      </c>
      <c r="Q63" s="59" t="s">
        <v>81</v>
      </c>
      <c r="R63" s="59">
        <v>3086.3491057053975</v>
      </c>
      <c r="S63" s="59" t="s">
        <v>81</v>
      </c>
      <c r="T63" s="61">
        <f t="shared" si="2"/>
        <v>15658.809106955454</v>
      </c>
      <c r="U63" s="60">
        <f t="shared" si="3"/>
        <v>10772.234499220596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1063.6705394800003</v>
      </c>
      <c r="E64" s="24">
        <v>1155.0732184800002</v>
      </c>
      <c r="F64" s="24">
        <v>1883.8059316227052</v>
      </c>
      <c r="G64" s="24">
        <v>1905.2984953</v>
      </c>
      <c r="H64" s="24">
        <v>1869.343164467497</v>
      </c>
      <c r="I64" s="24">
        <v>1924.0843575619174</v>
      </c>
      <c r="J64" s="24">
        <v>1840.6075693013977</v>
      </c>
      <c r="K64" s="24">
        <v>1758.5487242323975</v>
      </c>
      <c r="L64" s="24">
        <v>1824.0663263300992</v>
      </c>
      <c r="M64" s="24">
        <v>1694.0781651582859</v>
      </c>
      <c r="N64" s="24">
        <v>1745.4218187566157</v>
      </c>
      <c r="O64" s="24">
        <v>1695.0798224167661</v>
      </c>
      <c r="P64" s="24">
        <v>1694.9563305815855</v>
      </c>
      <c r="Q64" s="24" t="s">
        <v>81</v>
      </c>
      <c r="R64" s="24">
        <v>1694.832849108036</v>
      </c>
      <c r="S64" s="24" t="s">
        <v>81</v>
      </c>
      <c r="T64" s="62">
        <f t="shared" si="2"/>
        <v>10669.228058545232</v>
      </c>
      <c r="U64" s="63">
        <f t="shared" si="3"/>
        <v>7071.7910693693666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1494.3270064899998</v>
      </c>
      <c r="E65" s="24">
        <v>1530.7158667200003</v>
      </c>
      <c r="F65" s="24">
        <v>1619.7274277180709</v>
      </c>
      <c r="G65" s="24">
        <v>1680.8354434800001</v>
      </c>
      <c r="H65" s="24">
        <v>1633.864660577497</v>
      </c>
      <c r="I65" s="24">
        <v>1696.95479550906</v>
      </c>
      <c r="J65" s="24">
        <v>1605.1290654113977</v>
      </c>
      <c r="K65" s="24">
        <v>1534.3053347323976</v>
      </c>
      <c r="L65" s="24">
        <v>1588.5878224400992</v>
      </c>
      <c r="M65" s="24">
        <v>1470.7968206282858</v>
      </c>
      <c r="N65" s="24">
        <v>1509.9433148666158</v>
      </c>
      <c r="O65" s="24">
        <v>1471.798477886766</v>
      </c>
      <c r="P65" s="24">
        <v>1471.6749860515854</v>
      </c>
      <c r="Q65" s="24" t="s">
        <v>81</v>
      </c>
      <c r="R65" s="24">
        <v>1471.551504578036</v>
      </c>
      <c r="S65" s="24" t="s">
        <v>81</v>
      </c>
      <c r="T65" s="62">
        <f t="shared" si="2"/>
        <v>9280.7513539252323</v>
      </c>
      <c r="U65" s="63">
        <f t="shared" si="3"/>
        <v>6173.8554287565094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-659.21601055999997</v>
      </c>
      <c r="E66" s="24">
        <v>-601.74684903000002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 t="s">
        <v>81</v>
      </c>
      <c r="R66" s="24">
        <v>0</v>
      </c>
      <c r="S66" s="24" t="s">
        <v>81</v>
      </c>
      <c r="T66" s="62">
        <f t="shared" si="2"/>
        <v>0</v>
      </c>
      <c r="U66" s="63">
        <f t="shared" si="3"/>
        <v>0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228.55954355</v>
      </c>
      <c r="E67" s="24">
        <v>226.10420078999996</v>
      </c>
      <c r="F67" s="24">
        <v>264.07850390463443</v>
      </c>
      <c r="G67" s="24">
        <v>224.46305182</v>
      </c>
      <c r="H67" s="24">
        <v>235.47850389000001</v>
      </c>
      <c r="I67" s="24">
        <v>227.12956205285735</v>
      </c>
      <c r="J67" s="24">
        <v>235.47850389000001</v>
      </c>
      <c r="K67" s="24">
        <v>224.24338950000001</v>
      </c>
      <c r="L67" s="24">
        <v>235.47850389000001</v>
      </c>
      <c r="M67" s="24">
        <v>223.28134453000001</v>
      </c>
      <c r="N67" s="24">
        <v>235.47850389000001</v>
      </c>
      <c r="O67" s="24">
        <v>223.28134453000001</v>
      </c>
      <c r="P67" s="24">
        <v>223.28134453000001</v>
      </c>
      <c r="Q67" s="24" t="s">
        <v>81</v>
      </c>
      <c r="R67" s="24">
        <v>223.28134453000001</v>
      </c>
      <c r="S67" s="24" t="s">
        <v>81</v>
      </c>
      <c r="T67" s="62">
        <f t="shared" si="2"/>
        <v>1388.4767046200002</v>
      </c>
      <c r="U67" s="63">
        <f t="shared" si="3"/>
        <v>897.93564061285747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127.38948047999999</v>
      </c>
      <c r="E70" s="59">
        <v>153.82096626999999</v>
      </c>
      <c r="F70" s="59">
        <v>166.05676023618003</v>
      </c>
      <c r="G70" s="59">
        <v>262.99332815000002</v>
      </c>
      <c r="H70" s="59">
        <v>178.76324815228381</v>
      </c>
      <c r="I70" s="59">
        <v>171.27225269239943</v>
      </c>
      <c r="J70" s="59">
        <v>210.82781334718939</v>
      </c>
      <c r="K70" s="59">
        <v>171.275038937538</v>
      </c>
      <c r="L70" s="59">
        <v>245.62970613788366</v>
      </c>
      <c r="M70" s="59">
        <v>161.54091521203122</v>
      </c>
      <c r="N70" s="59">
        <v>265.25424665988146</v>
      </c>
      <c r="O70" s="59">
        <v>173.75378136322394</v>
      </c>
      <c r="P70" s="59">
        <v>172.37429512403796</v>
      </c>
      <c r="Q70" s="59" t="s">
        <v>81</v>
      </c>
      <c r="R70" s="59">
        <v>171.00576106252066</v>
      </c>
      <c r="S70" s="59" t="s">
        <v>81</v>
      </c>
      <c r="T70" s="61">
        <f t="shared" si="2"/>
        <v>1243.8550704837969</v>
      </c>
      <c r="U70" s="60">
        <f t="shared" si="3"/>
        <v>677.84198820519259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122.39694499999997</v>
      </c>
      <c r="E71" s="59">
        <v>149.4773137</v>
      </c>
      <c r="F71" s="59">
        <v>161.18121686858001</v>
      </c>
      <c r="G71" s="59">
        <v>258.48784707999999</v>
      </c>
      <c r="H71" s="59">
        <v>173.88770478468376</v>
      </c>
      <c r="I71" s="59">
        <v>166.43745675999941</v>
      </c>
      <c r="J71" s="59">
        <v>205.95226997958937</v>
      </c>
      <c r="K71" s="59">
        <v>165.88424147291198</v>
      </c>
      <c r="L71" s="59">
        <v>240.75416277028364</v>
      </c>
      <c r="M71" s="59">
        <v>155.691899962912</v>
      </c>
      <c r="N71" s="59">
        <v>260.37870329228139</v>
      </c>
      <c r="O71" s="59">
        <v>167.52458012291197</v>
      </c>
      <c r="P71" s="59">
        <v>165.86477982791195</v>
      </c>
      <c r="Q71" s="59" t="s">
        <v>81</v>
      </c>
      <c r="R71" s="59">
        <v>164.22142450485134</v>
      </c>
      <c r="S71" s="59" t="s">
        <v>81</v>
      </c>
      <c r="T71" s="61">
        <f t="shared" si="2"/>
        <v>1211.0590451596013</v>
      </c>
      <c r="U71" s="60">
        <f t="shared" si="3"/>
        <v>655.53817831873539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4.992535480000015</v>
      </c>
      <c r="E72" s="59">
        <v>4.3436525699999891</v>
      </c>
      <c r="F72" s="59">
        <v>4.8755433676000166</v>
      </c>
      <c r="G72" s="59">
        <v>4.5054810700000303</v>
      </c>
      <c r="H72" s="59">
        <v>4.875543367600045</v>
      </c>
      <c r="I72" s="59">
        <v>4.8347959324000271</v>
      </c>
      <c r="J72" s="59">
        <v>4.8755433676000166</v>
      </c>
      <c r="K72" s="59">
        <v>5.3907974646260186</v>
      </c>
      <c r="L72" s="59">
        <v>4.8755433676000166</v>
      </c>
      <c r="M72" s="59">
        <v>5.8490152491192191</v>
      </c>
      <c r="N72" s="59">
        <v>4.8755433676000735</v>
      </c>
      <c r="O72" s="59">
        <v>6.2292012403119656</v>
      </c>
      <c r="P72" s="59">
        <v>6.5095152961260112</v>
      </c>
      <c r="Q72" s="59" t="s">
        <v>81</v>
      </c>
      <c r="R72" s="59">
        <v>6.7843365576693202</v>
      </c>
      <c r="S72" s="59" t="s">
        <v>81</v>
      </c>
      <c r="T72" s="61">
        <f t="shared" si="2"/>
        <v>32.796025324195483</v>
      </c>
      <c r="U72" s="60">
        <f t="shared" si="3"/>
        <v>22.303809886457231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454.51625988999717</v>
      </c>
      <c r="E73" s="59">
        <v>408.11021208999716</v>
      </c>
      <c r="F73" s="59">
        <v>470.73496231735157</v>
      </c>
      <c r="G73" s="59">
        <v>417.26372454999932</v>
      </c>
      <c r="H73" s="59">
        <v>516.01260344965078</v>
      </c>
      <c r="I73" s="59">
        <v>598.84095139293368</v>
      </c>
      <c r="J73" s="59">
        <v>536.14647190447408</v>
      </c>
      <c r="K73" s="59">
        <v>634.88181490294551</v>
      </c>
      <c r="L73" s="59">
        <v>550.60062591447365</v>
      </c>
      <c r="M73" s="59">
        <v>678.99356355577038</v>
      </c>
      <c r="N73" s="59">
        <v>551.48923490780999</v>
      </c>
      <c r="O73" s="59">
        <v>708.50592074732549</v>
      </c>
      <c r="P73" s="59">
        <v>726.088991058837</v>
      </c>
      <c r="Q73" s="59" t="s">
        <v>81</v>
      </c>
      <c r="R73" s="59">
        <v>743.97115862643045</v>
      </c>
      <c r="S73" s="59" t="s">
        <v>81</v>
      </c>
      <c r="T73" s="61">
        <f t="shared" si="2"/>
        <v>3624.3090858616761</v>
      </c>
      <c r="U73" s="60">
        <f t="shared" si="3"/>
        <v>2621.2222505989748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0.22001223000000006</v>
      </c>
      <c r="E75" s="59">
        <v>0.22198192</v>
      </c>
      <c r="F75" s="59">
        <v>0.22762008</v>
      </c>
      <c r="G75" s="59">
        <v>0.22216427999999999</v>
      </c>
      <c r="H75" s="59">
        <v>0.22762008</v>
      </c>
      <c r="I75" s="59">
        <v>0.23737972188000003</v>
      </c>
      <c r="J75" s="59">
        <v>0.22762008</v>
      </c>
      <c r="K75" s="59">
        <v>0.26467838989620002</v>
      </c>
      <c r="L75" s="59">
        <v>0.22762008</v>
      </c>
      <c r="M75" s="59">
        <v>0.28717605303737703</v>
      </c>
      <c r="N75" s="59">
        <v>0.22762008</v>
      </c>
      <c r="O75" s="59">
        <v>0.30584249648480649</v>
      </c>
      <c r="P75" s="59">
        <v>0.31960540882662281</v>
      </c>
      <c r="Q75" s="59" t="s">
        <v>81</v>
      </c>
      <c r="R75" s="59">
        <v>0.33398765222382087</v>
      </c>
      <c r="S75" s="59" t="s">
        <v>81</v>
      </c>
      <c r="T75" s="61">
        <f t="shared" si="2"/>
        <v>1.5640733810504437</v>
      </c>
      <c r="U75" s="60">
        <f t="shared" si="3"/>
        <v>1.0950766612983835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454.29624765999716</v>
      </c>
      <c r="E76" s="79">
        <v>407.88823016999714</v>
      </c>
      <c r="F76" s="79">
        <v>470.50734223735157</v>
      </c>
      <c r="G76" s="79">
        <v>417.04156026999931</v>
      </c>
      <c r="H76" s="79">
        <v>515.78498336965083</v>
      </c>
      <c r="I76" s="79">
        <v>598.60357167105371</v>
      </c>
      <c r="J76" s="79">
        <v>535.91885182447413</v>
      </c>
      <c r="K76" s="79">
        <v>634.61713651304933</v>
      </c>
      <c r="L76" s="79">
        <v>550.3730058344737</v>
      </c>
      <c r="M76" s="79">
        <v>678.70638750273304</v>
      </c>
      <c r="N76" s="79">
        <v>551.26161482781004</v>
      </c>
      <c r="O76" s="79">
        <v>708.20007825084065</v>
      </c>
      <c r="P76" s="79">
        <v>725.76938565001035</v>
      </c>
      <c r="Q76" s="79" t="s">
        <v>81</v>
      </c>
      <c r="R76" s="79">
        <v>743.63717097420658</v>
      </c>
      <c r="S76" s="79" t="s">
        <v>81</v>
      </c>
      <c r="T76" s="64">
        <f t="shared" si="2"/>
        <v>3622.7450124806255</v>
      </c>
      <c r="U76" s="65">
        <f t="shared" si="3"/>
        <v>2620.1271739376766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407.77850722999995</v>
      </c>
      <c r="E78" s="59">
        <v>499.46443259</v>
      </c>
      <c r="F78" s="59">
        <v>411.23309913999998</v>
      </c>
      <c r="G78" s="59">
        <v>529.06137482000008</v>
      </c>
      <c r="H78" s="59">
        <v>415.34543014260004</v>
      </c>
      <c r="I78" s="59">
        <v>479.90137395000005</v>
      </c>
      <c r="J78" s="59">
        <v>419.49888444462607</v>
      </c>
      <c r="K78" s="59">
        <v>522.27496201575002</v>
      </c>
      <c r="L78" s="59">
        <v>423.6938732955723</v>
      </c>
      <c r="M78" s="59">
        <v>558.67173014546484</v>
      </c>
      <c r="N78" s="59">
        <v>427.93081204002806</v>
      </c>
      <c r="O78" s="59">
        <v>590.36513272309276</v>
      </c>
      <c r="P78" s="59">
        <v>615.97054964021197</v>
      </c>
      <c r="Q78" s="59" t="s">
        <v>81</v>
      </c>
      <c r="R78" s="59">
        <v>642.68652905358726</v>
      </c>
      <c r="S78" s="59" t="s">
        <v>81</v>
      </c>
      <c r="T78" s="61">
        <f t="shared" ref="T78:T109" si="4">IFERROR(H78+J78+L78+N78+P78+R78+0+0,"-")</f>
        <v>2945.1260786166258</v>
      </c>
      <c r="U78" s="60">
        <f t="shared" ref="U78:U109" si="5">IFERROR(I78+K78+M78+O78,"-")</f>
        <v>2151.2131988343076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197.59397505000001</v>
      </c>
      <c r="E80" s="79">
        <v>181.93491100999998</v>
      </c>
      <c r="F80" s="79">
        <v>222.93539558649317</v>
      </c>
      <c r="G80" s="79">
        <v>228.39308559999998</v>
      </c>
      <c r="H80" s="79">
        <v>243.49594847147924</v>
      </c>
      <c r="I80" s="79">
        <v>288.23917708748189</v>
      </c>
      <c r="J80" s="79">
        <v>253.35626764655441</v>
      </c>
      <c r="K80" s="79">
        <v>298.57996756364145</v>
      </c>
      <c r="L80" s="79">
        <v>255.61693657160836</v>
      </c>
      <c r="M80" s="79">
        <v>313.23304418366058</v>
      </c>
      <c r="N80" s="79">
        <v>264.72452602130562</v>
      </c>
      <c r="O80" s="79">
        <v>328.68356672196234</v>
      </c>
      <c r="P80" s="79">
        <v>341.55677731636581</v>
      </c>
      <c r="Q80" s="79" t="s">
        <v>81</v>
      </c>
      <c r="R80" s="79">
        <v>354.93417968603995</v>
      </c>
      <c r="S80" s="79" t="s">
        <v>81</v>
      </c>
      <c r="T80" s="64">
        <f t="shared" si="4"/>
        <v>1713.6846357133531</v>
      </c>
      <c r="U80" s="65">
        <f t="shared" si="5"/>
        <v>1228.7357555567462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1811.6463423599998</v>
      </c>
      <c r="E81" s="66">
        <v>2490.7824530930011</v>
      </c>
      <c r="F81" s="66">
        <v>1623.4787781550458</v>
      </c>
      <c r="G81" s="66">
        <v>1518.8471298324002</v>
      </c>
      <c r="H81" s="66">
        <v>2354.456462141161</v>
      </c>
      <c r="I81" s="66">
        <v>2683.1454617325089</v>
      </c>
      <c r="J81" s="66">
        <v>1871.6710539644791</v>
      </c>
      <c r="K81" s="66">
        <v>3133.2940421294807</v>
      </c>
      <c r="L81" s="66">
        <v>2344.7749160537769</v>
      </c>
      <c r="M81" s="66">
        <v>3342.9941738594007</v>
      </c>
      <c r="N81" s="66">
        <v>2619.8068760909337</v>
      </c>
      <c r="O81" s="66">
        <v>3627.6904027866585</v>
      </c>
      <c r="P81" s="66">
        <v>3989.7841402679314</v>
      </c>
      <c r="Q81" s="66" t="s">
        <v>81</v>
      </c>
      <c r="R81" s="66">
        <v>4384.7940049314238</v>
      </c>
      <c r="S81" s="66" t="s">
        <v>81</v>
      </c>
      <c r="T81" s="57">
        <f t="shared" si="4"/>
        <v>17565.287453449706</v>
      </c>
      <c r="U81" s="58">
        <f t="shared" si="5"/>
        <v>12787.124080508049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>
        <v>1601.2467849399982</v>
      </c>
      <c r="E87" s="59">
        <v>1623.4938576800014</v>
      </c>
      <c r="F87" s="59">
        <v>1105.9323282757475</v>
      </c>
      <c r="G87" s="59">
        <v>828.44688545240024</v>
      </c>
      <c r="H87" s="59">
        <v>1472.0454041140881</v>
      </c>
      <c r="I87" s="59">
        <v>1775.8740508696719</v>
      </c>
      <c r="J87" s="59">
        <v>1702.0287804375589</v>
      </c>
      <c r="K87" s="59">
        <v>2634.1538347023179</v>
      </c>
      <c r="L87" s="59">
        <v>2157.1621077728496</v>
      </c>
      <c r="M87" s="59">
        <v>3041.8444932384591</v>
      </c>
      <c r="N87" s="59">
        <v>2471.9626868384667</v>
      </c>
      <c r="O87" s="59">
        <v>3333.7008582772269</v>
      </c>
      <c r="P87" s="59">
        <v>3704.6516175104134</v>
      </c>
      <c r="Q87" s="59" t="s">
        <v>81</v>
      </c>
      <c r="R87" s="59">
        <v>4099.4532542800971</v>
      </c>
      <c r="S87" s="59" t="s">
        <v>81</v>
      </c>
      <c r="T87" s="61">
        <f t="shared" si="4"/>
        <v>15607.303850953473</v>
      </c>
      <c r="U87" s="60">
        <f t="shared" si="5"/>
        <v>10785.573237087676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>
        <v>81.289283940000004</v>
      </c>
      <c r="E89" s="59">
        <v>753.59236710999994</v>
      </c>
      <c r="F89" s="59">
        <v>421.01174036745851</v>
      </c>
      <c r="G89" s="59">
        <v>467.04430962000004</v>
      </c>
      <c r="H89" s="59">
        <v>783.24922124096133</v>
      </c>
      <c r="I89" s="59">
        <v>681.01882417036563</v>
      </c>
      <c r="J89" s="59">
        <v>109.19797843806717</v>
      </c>
      <c r="K89" s="59">
        <v>437.53648222424579</v>
      </c>
      <c r="L89" s="59">
        <v>125.27409443316662</v>
      </c>
      <c r="M89" s="59">
        <v>234.77327629792435</v>
      </c>
      <c r="N89" s="59">
        <v>111.80354553813736</v>
      </c>
      <c r="O89" s="59">
        <v>215.79327491212362</v>
      </c>
      <c r="P89" s="59">
        <v>193.17379089177368</v>
      </c>
      <c r="Q89" s="59" t="s">
        <v>81</v>
      </c>
      <c r="R89" s="59">
        <v>177.31078370990588</v>
      </c>
      <c r="S89" s="59" t="s">
        <v>81</v>
      </c>
      <c r="T89" s="61">
        <f t="shared" si="4"/>
        <v>1500.009414252012</v>
      </c>
      <c r="U89" s="60">
        <f t="shared" si="5"/>
        <v>1569.1218576046595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>
        <v>0</v>
      </c>
      <c r="E90" s="59">
        <v>0</v>
      </c>
      <c r="F90" s="59" t="s">
        <v>81</v>
      </c>
      <c r="G90" s="59" t="s">
        <v>81</v>
      </c>
      <c r="H90" s="59" t="s">
        <v>81</v>
      </c>
      <c r="I90" s="59" t="s">
        <v>81</v>
      </c>
      <c r="J90" s="59" t="s">
        <v>81</v>
      </c>
      <c r="K90" s="59" t="s">
        <v>81</v>
      </c>
      <c r="L90" s="59" t="s">
        <v>81</v>
      </c>
      <c r="M90" s="59" t="s">
        <v>81</v>
      </c>
      <c r="N90" s="59" t="s">
        <v>81</v>
      </c>
      <c r="O90" s="59" t="s">
        <v>81</v>
      </c>
      <c r="P90" s="59" t="s">
        <v>81</v>
      </c>
      <c r="Q90" s="59" t="s">
        <v>81</v>
      </c>
      <c r="R90" s="59" t="s">
        <v>81</v>
      </c>
      <c r="S90" s="59" t="s">
        <v>81</v>
      </c>
      <c r="T90" s="61" t="str">
        <f t="shared" si="4"/>
        <v>-</v>
      </c>
      <c r="U90" s="60" t="str">
        <f t="shared" si="5"/>
        <v>-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129.11027348000079</v>
      </c>
      <c r="E95" s="59">
        <v>113.69622830299949</v>
      </c>
      <c r="F95" s="59">
        <v>96.534709511839722</v>
      </c>
      <c r="G95" s="59">
        <v>223.3559347600002</v>
      </c>
      <c r="H95" s="59">
        <v>99.161836786113213</v>
      </c>
      <c r="I95" s="59">
        <v>226.25258669247154</v>
      </c>
      <c r="J95" s="59">
        <v>60.444295088853224</v>
      </c>
      <c r="K95" s="59">
        <v>61.60372520291719</v>
      </c>
      <c r="L95" s="59">
        <v>62.338713847761156</v>
      </c>
      <c r="M95" s="59">
        <v>66.376404323019187</v>
      </c>
      <c r="N95" s="59">
        <v>36.040643714332951</v>
      </c>
      <c r="O95" s="59">
        <v>78.196269597307833</v>
      </c>
      <c r="P95" s="59">
        <v>91.958731865744198</v>
      </c>
      <c r="Q95" s="59" t="s">
        <v>81</v>
      </c>
      <c r="R95" s="59">
        <v>108.02996694141893</v>
      </c>
      <c r="S95" s="59" t="s">
        <v>81</v>
      </c>
      <c r="T95" s="61">
        <f t="shared" si="4"/>
        <v>457.97418824422363</v>
      </c>
      <c r="U95" s="60">
        <f t="shared" si="5"/>
        <v>432.42898581571575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-1068.36501954</v>
      </c>
      <c r="E96" s="59">
        <v>3802.9378245099992</v>
      </c>
      <c r="F96" s="59">
        <v>-762.84175240525144</v>
      </c>
      <c r="G96" s="59">
        <v>-652.65820015799977</v>
      </c>
      <c r="H96" s="59">
        <v>-604.98058369762975</v>
      </c>
      <c r="I96" s="59">
        <v>-930.31620872994313</v>
      </c>
      <c r="J96" s="59">
        <v>-640.58561216314251</v>
      </c>
      <c r="K96" s="59">
        <v>-857.60227630400095</v>
      </c>
      <c r="L96" s="59">
        <v>-580.25796285478918</v>
      </c>
      <c r="M96" s="59">
        <v>-813.81935359327792</v>
      </c>
      <c r="N96" s="59">
        <v>-583.1377275700778</v>
      </c>
      <c r="O96" s="59">
        <v>-752.23786364391094</v>
      </c>
      <c r="P96" s="59">
        <v>-764.21326509518281</v>
      </c>
      <c r="Q96" s="59" t="s">
        <v>81</v>
      </c>
      <c r="R96" s="59">
        <v>-764.30534750318304</v>
      </c>
      <c r="S96" s="59" t="s">
        <v>81</v>
      </c>
      <c r="T96" s="61">
        <f t="shared" si="4"/>
        <v>-3937.4804988840051</v>
      </c>
      <c r="U96" s="60">
        <f t="shared" si="5"/>
        <v>-3353.9757022711328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573.57198716999994</v>
      </c>
      <c r="E97" s="59">
        <v>6757.9987172000001</v>
      </c>
      <c r="F97" s="59">
        <v>138.05555778040994</v>
      </c>
      <c r="G97" s="59">
        <v>909.85697803000016</v>
      </c>
      <c r="H97" s="59">
        <v>183.12871208942869</v>
      </c>
      <c r="I97" s="59">
        <v>21.246496335028809</v>
      </c>
      <c r="J97" s="59">
        <v>6.2044451938267837</v>
      </c>
      <c r="K97" s="59">
        <v>18.107523302694169</v>
      </c>
      <c r="L97" s="59">
        <v>6.1900742290383617</v>
      </c>
      <c r="M97" s="59">
        <v>19.649309543401731</v>
      </c>
      <c r="N97" s="59">
        <v>6.1890687595959779</v>
      </c>
      <c r="O97" s="59">
        <v>20.931291731401476</v>
      </c>
      <c r="P97" s="59">
        <v>21.873061207559111</v>
      </c>
      <c r="Q97" s="59" t="s">
        <v>81</v>
      </c>
      <c r="R97" s="59">
        <v>21.873061207559111</v>
      </c>
      <c r="S97" s="59" t="s">
        <v>81</v>
      </c>
      <c r="T97" s="61">
        <f t="shared" si="4"/>
        <v>245.45842268700807</v>
      </c>
      <c r="U97" s="60">
        <f t="shared" si="5"/>
        <v>79.934620912526185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35.539626869999999</v>
      </c>
      <c r="E99" s="59">
        <v>5.3031600000000003E-3</v>
      </c>
      <c r="F99" s="59">
        <v>0</v>
      </c>
      <c r="G99" s="59">
        <v>2.0972049999999999E-2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 t="s">
        <v>81</v>
      </c>
      <c r="R99" s="59">
        <v>0</v>
      </c>
      <c r="S99" s="59" t="s">
        <v>81</v>
      </c>
      <c r="T99" s="61">
        <f t="shared" si="4"/>
        <v>0</v>
      </c>
      <c r="U99" s="60">
        <f t="shared" si="5"/>
        <v>0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317.23627648000001</v>
      </c>
      <c r="E100" s="59">
        <v>779.50735021000003</v>
      </c>
      <c r="F100" s="59">
        <v>0</v>
      </c>
      <c r="G100" s="59">
        <v>408.27102176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165.80484881000004</v>
      </c>
      <c r="E101" s="59">
        <v>119.37292777999998</v>
      </c>
      <c r="F101" s="59">
        <v>0</v>
      </c>
      <c r="G101" s="59">
        <v>193.73623125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0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220.79608381999992</v>
      </c>
      <c r="E102" s="59">
        <v>1087.0920638299995</v>
      </c>
      <c r="F102" s="59">
        <v>138.05555778040994</v>
      </c>
      <c r="G102" s="59">
        <v>501.56498422000021</v>
      </c>
      <c r="H102" s="59">
        <v>183.12871208942869</v>
      </c>
      <c r="I102" s="59">
        <v>21.246496335028809</v>
      </c>
      <c r="J102" s="59">
        <v>6.2044451938267837</v>
      </c>
      <c r="K102" s="59">
        <v>18.107523302694169</v>
      </c>
      <c r="L102" s="59">
        <v>6.1900742290383617</v>
      </c>
      <c r="M102" s="59">
        <v>19.649309543401731</v>
      </c>
      <c r="N102" s="59">
        <v>6.1890687595959779</v>
      </c>
      <c r="O102" s="59">
        <v>20.931291731401476</v>
      </c>
      <c r="P102" s="59">
        <v>21.873061207559111</v>
      </c>
      <c r="Q102" s="59" t="s">
        <v>81</v>
      </c>
      <c r="R102" s="59">
        <v>21.873061207559111</v>
      </c>
      <c r="S102" s="59" t="s">
        <v>81</v>
      </c>
      <c r="T102" s="61">
        <f t="shared" si="4"/>
        <v>245.45842268700807</v>
      </c>
      <c r="U102" s="60">
        <f t="shared" si="5"/>
        <v>79.934620912526185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4891.3940000000002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1641.9370067100001</v>
      </c>
      <c r="E105" s="59">
        <v>2955.0608926900009</v>
      </c>
      <c r="F105" s="59">
        <v>900.89731018566135</v>
      </c>
      <c r="G105" s="59">
        <v>1562.5151781879999</v>
      </c>
      <c r="H105" s="59">
        <v>788.1092957870585</v>
      </c>
      <c r="I105" s="59">
        <v>951.56270506497196</v>
      </c>
      <c r="J105" s="59">
        <v>646.79005735696933</v>
      </c>
      <c r="K105" s="59">
        <v>875.70979960669513</v>
      </c>
      <c r="L105" s="59">
        <v>586.44803708382756</v>
      </c>
      <c r="M105" s="59">
        <v>833.46866313667965</v>
      </c>
      <c r="N105" s="59">
        <v>589.32679632967381</v>
      </c>
      <c r="O105" s="59">
        <v>773.16915537531247</v>
      </c>
      <c r="P105" s="59">
        <v>786.0863263027419</v>
      </c>
      <c r="Q105" s="59" t="s">
        <v>81</v>
      </c>
      <c r="R105" s="59">
        <v>786.17840871074213</v>
      </c>
      <c r="S105" s="59" t="s">
        <v>81</v>
      </c>
      <c r="T105" s="61">
        <f t="shared" si="4"/>
        <v>4182.9389215710125</v>
      </c>
      <c r="U105" s="60">
        <f t="shared" si="5"/>
        <v>3433.9103231836593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35.377858369999998</v>
      </c>
      <c r="E106" s="59">
        <v>43.514854489999998</v>
      </c>
      <c r="F106" s="59">
        <v>48.100176964477157</v>
      </c>
      <c r="G106" s="59">
        <v>55.603107350000009</v>
      </c>
      <c r="H106" s="59">
        <v>50.120384396985209</v>
      </c>
      <c r="I106" s="59">
        <v>65.308822300000003</v>
      </c>
      <c r="J106" s="59">
        <v>52.125199772864612</v>
      </c>
      <c r="K106" s="59">
        <v>67.921175192000007</v>
      </c>
      <c r="L106" s="59">
        <v>54.210207763779209</v>
      </c>
      <c r="M106" s="59">
        <v>70.638022199680009</v>
      </c>
      <c r="N106" s="59">
        <v>56.378616074330374</v>
      </c>
      <c r="O106" s="59">
        <v>73.463543087667205</v>
      </c>
      <c r="P106" s="59">
        <v>76.402084811173907</v>
      </c>
      <c r="Q106" s="59" t="s">
        <v>81</v>
      </c>
      <c r="R106" s="59">
        <v>79.458168203620886</v>
      </c>
      <c r="S106" s="59" t="s">
        <v>81</v>
      </c>
      <c r="T106" s="61">
        <f t="shared" si="4"/>
        <v>368.69466102275419</v>
      </c>
      <c r="U106" s="60">
        <f t="shared" si="5"/>
        <v>277.33156277934722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423.21703344999997</v>
      </c>
      <c r="E107" s="59">
        <v>464.47949202000007</v>
      </c>
      <c r="F107" s="59">
        <v>720.48069501293571</v>
      </c>
      <c r="G107" s="59">
        <v>696.91335722999997</v>
      </c>
      <c r="H107" s="59">
        <v>619.14706439968427</v>
      </c>
      <c r="I107" s="59">
        <v>738.1116367390382</v>
      </c>
      <c r="J107" s="59">
        <v>475.11976000745557</v>
      </c>
      <c r="K107" s="59">
        <v>681.98696466920887</v>
      </c>
      <c r="L107" s="59">
        <v>412.63792485838343</v>
      </c>
      <c r="M107" s="59">
        <v>627.13778727962006</v>
      </c>
      <c r="N107" s="59">
        <v>412.72518782022735</v>
      </c>
      <c r="O107" s="59">
        <v>555.51632315868653</v>
      </c>
      <c r="P107" s="59">
        <v>559.16772825130374</v>
      </c>
      <c r="Q107" s="59" t="s">
        <v>81</v>
      </c>
      <c r="R107" s="59">
        <v>559.25981065930398</v>
      </c>
      <c r="S107" s="59" t="s">
        <v>81</v>
      </c>
      <c r="T107" s="61">
        <f t="shared" si="4"/>
        <v>3038.0574759963583</v>
      </c>
      <c r="U107" s="60">
        <f t="shared" si="5"/>
        <v>2602.7527118465537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237.36451191</v>
      </c>
      <c r="E108" s="59">
        <v>217.71557979000005</v>
      </c>
      <c r="F108" s="59">
        <v>247.15915543293559</v>
      </c>
      <c r="G108" s="59">
        <v>200.44445937999998</v>
      </c>
      <c r="H108" s="59">
        <v>226.47688178828986</v>
      </c>
      <c r="I108" s="59">
        <v>213.8203051990381</v>
      </c>
      <c r="J108" s="59">
        <v>204.34014531785951</v>
      </c>
      <c r="K108" s="59">
        <v>191.4641452692089</v>
      </c>
      <c r="L108" s="59">
        <v>179.48369275878738</v>
      </c>
      <c r="M108" s="59">
        <v>167.06220657962007</v>
      </c>
      <c r="N108" s="59">
        <v>179.45598658063128</v>
      </c>
      <c r="O108" s="59">
        <v>167.16137337868662</v>
      </c>
      <c r="P108" s="59">
        <v>167.15861906130385</v>
      </c>
      <c r="Q108" s="59" t="s">
        <v>81</v>
      </c>
      <c r="R108" s="59">
        <v>167.15586478930396</v>
      </c>
      <c r="S108" s="59" t="s">
        <v>81</v>
      </c>
      <c r="T108" s="61">
        <f t="shared" si="4"/>
        <v>1124.0711902961757</v>
      </c>
      <c r="U108" s="60">
        <f t="shared" si="5"/>
        <v>739.50803042655366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645.78608665999991</v>
      </c>
      <c r="E109" s="59">
        <v>800.78451682000002</v>
      </c>
      <c r="F109" s="59">
        <v>0</v>
      </c>
      <c r="G109" s="59">
        <v>304.12745383000004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0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3.1377199</v>
      </c>
      <c r="E110" s="59">
        <v>220.52869971999996</v>
      </c>
      <c r="F110" s="59">
        <v>0</v>
      </c>
      <c r="G110" s="59">
        <v>254.23187442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0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642.64836675999993</v>
      </c>
      <c r="E111" s="59">
        <v>580.25581710000006</v>
      </c>
      <c r="F111" s="59">
        <v>0</v>
      </c>
      <c r="G111" s="59">
        <v>49.895579410000039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0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537.55602823000027</v>
      </c>
      <c r="E112" s="59">
        <v>1646.2820293600007</v>
      </c>
      <c r="F112" s="59">
        <v>132.31643820824843</v>
      </c>
      <c r="G112" s="59">
        <v>505.87125977799985</v>
      </c>
      <c r="H112" s="59">
        <v>118.84184699038906</v>
      </c>
      <c r="I112" s="59">
        <v>148.14224602593379</v>
      </c>
      <c r="J112" s="59">
        <v>119.54509757664908</v>
      </c>
      <c r="K112" s="59">
        <v>125.80165974548629</v>
      </c>
      <c r="L112" s="59">
        <v>119.59990446166483</v>
      </c>
      <c r="M112" s="59">
        <v>135.6928536573796</v>
      </c>
      <c r="N112" s="59">
        <v>120.22299243511611</v>
      </c>
      <c r="O112" s="59">
        <v>144.18928912895876</v>
      </c>
      <c r="P112" s="59">
        <v>150.5165132402642</v>
      </c>
      <c r="Q112" s="59" t="s">
        <v>81</v>
      </c>
      <c r="R112" s="59">
        <v>147.4604298478173</v>
      </c>
      <c r="S112" s="59" t="s">
        <v>81</v>
      </c>
      <c r="T112" s="61">
        <f t="shared" si="6"/>
        <v>776.18678455190059</v>
      </c>
      <c r="U112" s="60">
        <f t="shared" si="7"/>
        <v>553.82604855775844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743.28132281999979</v>
      </c>
      <c r="E115" s="59">
        <v>6293.7202776030008</v>
      </c>
      <c r="F115" s="59">
        <v>860.63702574979436</v>
      </c>
      <c r="G115" s="59">
        <v>866.18892967440047</v>
      </c>
      <c r="H115" s="59">
        <v>1749.4758784435312</v>
      </c>
      <c r="I115" s="59">
        <v>1752.8292530025658</v>
      </c>
      <c r="J115" s="59">
        <v>1231.0854418013366</v>
      </c>
      <c r="K115" s="59">
        <v>2275.6917658254797</v>
      </c>
      <c r="L115" s="59">
        <v>1764.5169531989877</v>
      </c>
      <c r="M115" s="59">
        <v>2529.1748202661229</v>
      </c>
      <c r="N115" s="59">
        <v>2036.6691485208557</v>
      </c>
      <c r="O115" s="59">
        <v>2875.4525391427478</v>
      </c>
      <c r="P115" s="59">
        <v>3225.5708751727489</v>
      </c>
      <c r="Q115" s="59" t="s">
        <v>81</v>
      </c>
      <c r="R115" s="59">
        <v>3620.4886574282409</v>
      </c>
      <c r="S115" s="59" t="s">
        <v>81</v>
      </c>
      <c r="T115" s="61">
        <f t="shared" si="6"/>
        <v>13627.8069545657</v>
      </c>
      <c r="U115" s="60">
        <f t="shared" si="7"/>
        <v>9433.148378236916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>
        <v>530.97964303999981</v>
      </c>
      <c r="E121" s="59">
        <v>5368.4240592130009</v>
      </c>
      <c r="F121" s="59">
        <v>222.81328147476819</v>
      </c>
      <c r="G121" s="59">
        <v>57.89461760440048</v>
      </c>
      <c r="H121" s="59">
        <v>696.33298869006148</v>
      </c>
      <c r="I121" s="59">
        <v>877.37695264072545</v>
      </c>
      <c r="J121" s="59">
        <v>1067.7305277215842</v>
      </c>
      <c r="K121" s="59">
        <v>1781.661091368381</v>
      </c>
      <c r="L121" s="59">
        <v>1583.2568709034506</v>
      </c>
      <c r="M121" s="59">
        <v>2232.7510558497402</v>
      </c>
      <c r="N121" s="59">
        <v>1895.2725148349975</v>
      </c>
      <c r="O121" s="59">
        <v>2585.6596433192472</v>
      </c>
      <c r="P121" s="59">
        <v>2944.658639247129</v>
      </c>
      <c r="Q121" s="59" t="s">
        <v>81</v>
      </c>
      <c r="R121" s="59">
        <v>3339.3680678419109</v>
      </c>
      <c r="S121" s="59" t="s">
        <v>81</v>
      </c>
      <c r="T121" s="61">
        <f t="shared" si="6"/>
        <v>11526.619609239133</v>
      </c>
      <c r="U121" s="60">
        <f t="shared" si="7"/>
        <v>7477.4487431780935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>
        <v>74.876235280000003</v>
      </c>
      <c r="E123" s="59">
        <v>765.10969632999991</v>
      </c>
      <c r="F123" s="59">
        <v>419.45595917424538</v>
      </c>
      <c r="G123" s="59">
        <v>469.20340110000001</v>
      </c>
      <c r="H123" s="59">
        <v>781.77281759789855</v>
      </c>
      <c r="I123" s="59">
        <v>648.49492088778277</v>
      </c>
      <c r="J123" s="59">
        <v>107.70135559152169</v>
      </c>
      <c r="K123" s="59">
        <v>432.77732114625059</v>
      </c>
      <c r="L123" s="59">
        <v>123.76728425981207</v>
      </c>
      <c r="M123" s="59">
        <v>229.69876527181361</v>
      </c>
      <c r="N123" s="59">
        <v>110.27689047080898</v>
      </c>
      <c r="O123" s="59">
        <v>210.44038801611035</v>
      </c>
      <c r="P123" s="59">
        <v>187.59578543586238</v>
      </c>
      <c r="Q123" s="59" t="s">
        <v>81</v>
      </c>
      <c r="R123" s="59">
        <v>203.66702051153709</v>
      </c>
      <c r="S123" s="59" t="s">
        <v>81</v>
      </c>
      <c r="T123" s="61">
        <f t="shared" si="6"/>
        <v>1514.7811538674409</v>
      </c>
      <c r="U123" s="60">
        <f t="shared" si="7"/>
        <v>1521.4113953219571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>
        <v>0</v>
      </c>
      <c r="E124" s="59">
        <v>0</v>
      </c>
      <c r="F124" s="59" t="s">
        <v>81</v>
      </c>
      <c r="G124" s="59">
        <v>0</v>
      </c>
      <c r="H124" s="59" t="s">
        <v>81</v>
      </c>
      <c r="I124" s="59">
        <v>0</v>
      </c>
      <c r="J124" s="59" t="s">
        <v>81</v>
      </c>
      <c r="K124" s="59">
        <v>0</v>
      </c>
      <c r="L124" s="59" t="s">
        <v>81</v>
      </c>
      <c r="M124" s="59">
        <v>0</v>
      </c>
      <c r="N124" s="59" t="s">
        <v>81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 t="str">
        <f t="shared" si="6"/>
        <v>-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>
        <v>0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>
        <v>0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>
        <v>0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>
        <v>0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137.42544450000005</v>
      </c>
      <c r="E129" s="59">
        <v>160.18652206000004</v>
      </c>
      <c r="F129" s="59">
        <v>218.36778510078264</v>
      </c>
      <c r="G129" s="59">
        <v>339.09091096999998</v>
      </c>
      <c r="H129" s="59">
        <v>271.37007215557372</v>
      </c>
      <c r="I129" s="59">
        <v>226.95737947405897</v>
      </c>
      <c r="J129" s="59">
        <v>55.65355848823075</v>
      </c>
      <c r="K129" s="59">
        <v>61.253353310850564</v>
      </c>
      <c r="L129" s="59">
        <v>57.492798035726068</v>
      </c>
      <c r="M129" s="59">
        <v>66.72499914456904</v>
      </c>
      <c r="N129" s="59">
        <v>31.119743215052022</v>
      </c>
      <c r="O129" s="59">
        <v>79.352507807390239</v>
      </c>
      <c r="P129" s="59">
        <v>93.316450489760371</v>
      </c>
      <c r="Q129" s="59" t="s">
        <v>81</v>
      </c>
      <c r="R129" s="59">
        <v>77.453569074792554</v>
      </c>
      <c r="S129" s="59" t="s">
        <v>81</v>
      </c>
      <c r="T129" s="61">
        <f t="shared" si="6"/>
        <v>586.40619145913558</v>
      </c>
      <c r="U129" s="60">
        <f t="shared" si="7"/>
        <v>434.28823973686877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260.5153753241911</v>
      </c>
      <c r="E130" s="59">
        <v>526.68204408411248</v>
      </c>
      <c r="F130" s="59">
        <v>189.50805721507533</v>
      </c>
      <c r="G130" s="59">
        <v>614.56023682362684</v>
      </c>
      <c r="H130" s="59">
        <v>401.69130105130819</v>
      </c>
      <c r="I130" s="59">
        <v>603.78638536465974</v>
      </c>
      <c r="J130" s="59">
        <v>365.8873717401496</v>
      </c>
      <c r="K130" s="59">
        <v>710.75479169617915</v>
      </c>
      <c r="L130" s="59">
        <v>456.04262990804557</v>
      </c>
      <c r="M130" s="59">
        <v>642.74780660149486</v>
      </c>
      <c r="N130" s="59">
        <v>518.27808641833474</v>
      </c>
      <c r="O130" s="59">
        <v>725.15585455514793</v>
      </c>
      <c r="P130" s="59">
        <v>806.82558858109996</v>
      </c>
      <c r="Q130" s="59" t="s">
        <v>81</v>
      </c>
      <c r="R130" s="59">
        <v>905.55503414497525</v>
      </c>
      <c r="S130" s="59" t="s">
        <v>81</v>
      </c>
      <c r="T130" s="61">
        <f t="shared" si="6"/>
        <v>3454.2800118439131</v>
      </c>
      <c r="U130" s="60">
        <f t="shared" si="7"/>
        <v>2682.4448382174814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>
        <v>218.0550393681911</v>
      </c>
      <c r="E136" s="59">
        <v>341.62280040611245</v>
      </c>
      <c r="F136" s="59">
        <v>61.795244845164042</v>
      </c>
      <c r="G136" s="59">
        <v>206.96140977777424</v>
      </c>
      <c r="H136" s="59">
        <v>190.7776492675585</v>
      </c>
      <c r="I136" s="59">
        <v>380.33598302098204</v>
      </c>
      <c r="J136" s="59">
        <v>332.91178602113911</v>
      </c>
      <c r="K136" s="59">
        <v>584.77263311991851</v>
      </c>
      <c r="L136" s="59">
        <v>419.62037382787071</v>
      </c>
      <c r="M136" s="59">
        <v>566.60258709615232</v>
      </c>
      <c r="N136" s="59">
        <v>489.83566774013974</v>
      </c>
      <c r="O136" s="59">
        <v>650.50898813325489</v>
      </c>
      <c r="P136" s="59">
        <v>734.42243125758569</v>
      </c>
      <c r="Q136" s="59" t="s">
        <v>81</v>
      </c>
      <c r="R136" s="59">
        <v>835.27488674839287</v>
      </c>
      <c r="S136" s="59" t="s">
        <v>81</v>
      </c>
      <c r="T136" s="61">
        <f t="shared" si="6"/>
        <v>3002.8427948626863</v>
      </c>
      <c r="U136" s="60">
        <f t="shared" si="7"/>
        <v>2182.2201913703075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>
        <v>14.975247056000002</v>
      </c>
      <c r="E138" s="59">
        <v>153.021939266</v>
      </c>
      <c r="F138" s="59">
        <v>83.891191834849067</v>
      </c>
      <c r="G138" s="59">
        <v>93.840680219999967</v>
      </c>
      <c r="H138" s="59">
        <v>156.3545635195797</v>
      </c>
      <c r="I138" s="59">
        <v>162.14472079626859</v>
      </c>
      <c r="J138" s="59">
        <v>21.540271118304315</v>
      </c>
      <c r="K138" s="59">
        <v>108.54367579206075</v>
      </c>
      <c r="L138" s="59">
        <v>24.753456851962444</v>
      </c>
      <c r="M138" s="59">
        <v>57.195489275114909</v>
      </c>
      <c r="N138" s="59">
        <v>22.055378094161803</v>
      </c>
      <c r="O138" s="59">
        <v>52.22774527957705</v>
      </c>
      <c r="P138" s="59">
        <v>46.33555950155926</v>
      </c>
      <c r="Q138" s="59" t="s">
        <v>81</v>
      </c>
      <c r="R138" s="59">
        <v>50.916755127884272</v>
      </c>
      <c r="S138" s="59" t="s">
        <v>81</v>
      </c>
      <c r="T138" s="61">
        <f t="shared" si="6"/>
        <v>321.95598421345176</v>
      </c>
      <c r="U138" s="60">
        <f t="shared" si="7"/>
        <v>380.11163114302127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>
        <v>0</v>
      </c>
      <c r="E139" s="59">
        <v>0</v>
      </c>
      <c r="F139" s="59" t="s">
        <v>81</v>
      </c>
      <c r="G139" s="59">
        <v>0</v>
      </c>
      <c r="H139" s="59" t="s">
        <v>81</v>
      </c>
      <c r="I139" s="59">
        <v>0</v>
      </c>
      <c r="J139" s="59" t="s">
        <v>81</v>
      </c>
      <c r="K139" s="59">
        <v>0</v>
      </c>
      <c r="L139" s="59" t="s">
        <v>81</v>
      </c>
      <c r="M139" s="59">
        <v>0</v>
      </c>
      <c r="N139" s="59" t="s">
        <v>81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 t="str">
        <f t="shared" si="6"/>
        <v>-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27.485088900000008</v>
      </c>
      <c r="E144" s="59">
        <v>32.037304412000012</v>
      </c>
      <c r="F144" s="59">
        <v>43.821620535062216</v>
      </c>
      <c r="G144" s="59">
        <v>313.75814682585263</v>
      </c>
      <c r="H144" s="59">
        <v>54.559088264169986</v>
      </c>
      <c r="I144" s="59">
        <v>61.305681547410529</v>
      </c>
      <c r="J144" s="59">
        <v>11.435314600706196</v>
      </c>
      <c r="K144" s="59">
        <v>17.438482784202435</v>
      </c>
      <c r="L144" s="59">
        <v>11.668799228212453</v>
      </c>
      <c r="M144" s="59">
        <v>18.949730230227715</v>
      </c>
      <c r="N144" s="59">
        <v>6.3870405840331914</v>
      </c>
      <c r="O144" s="59">
        <v>22.419121142316072</v>
      </c>
      <c r="P144" s="59">
        <v>26.06759782195806</v>
      </c>
      <c r="Q144" s="59" t="s">
        <v>81</v>
      </c>
      <c r="R144" s="59">
        <v>19.363392268698135</v>
      </c>
      <c r="S144" s="59" t="s">
        <v>81</v>
      </c>
      <c r="T144" s="61">
        <f t="shared" si="8"/>
        <v>129.48123276777801</v>
      </c>
      <c r="U144" s="60">
        <f t="shared" si="9"/>
        <v>120.11301570415675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482.76594749580869</v>
      </c>
      <c r="E145" s="59">
        <v>5767.0382335188879</v>
      </c>
      <c r="F145" s="59">
        <v>671.12896853471898</v>
      </c>
      <c r="G145" s="59">
        <v>251.62869285077363</v>
      </c>
      <c r="H145" s="59">
        <v>1347.7845773922231</v>
      </c>
      <c r="I145" s="59">
        <v>1149.0428676379061</v>
      </c>
      <c r="J145" s="59">
        <v>865.19807006118708</v>
      </c>
      <c r="K145" s="59">
        <v>1564.9369741293006</v>
      </c>
      <c r="L145" s="59">
        <v>1308.4743232909423</v>
      </c>
      <c r="M145" s="59">
        <v>1886.427013664628</v>
      </c>
      <c r="N145" s="59">
        <v>1518.3910621025211</v>
      </c>
      <c r="O145" s="59">
        <v>2150.2966845875999</v>
      </c>
      <c r="P145" s="59">
        <v>2418.7452865916489</v>
      </c>
      <c r="Q145" s="59" t="s">
        <v>81</v>
      </c>
      <c r="R145" s="59">
        <v>2714.9336232832657</v>
      </c>
      <c r="S145" s="59" t="s">
        <v>81</v>
      </c>
      <c r="T145" s="61">
        <f t="shared" si="8"/>
        <v>10173.52694272179</v>
      </c>
      <c r="U145" s="60">
        <f t="shared" si="9"/>
        <v>6750.7035400194345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>
        <v>312.92460367180871</v>
      </c>
      <c r="E151" s="59">
        <v>5026.8012588068887</v>
      </c>
      <c r="F151" s="59">
        <v>161.01803662960415</v>
      </c>
      <c r="G151" s="59">
        <v>-149.06679217337376</v>
      </c>
      <c r="H151" s="59">
        <v>505.55533942250298</v>
      </c>
      <c r="I151" s="59">
        <v>497.04096961974341</v>
      </c>
      <c r="J151" s="59">
        <v>734.81874170044512</v>
      </c>
      <c r="K151" s="59">
        <v>1196.8884582484625</v>
      </c>
      <c r="L151" s="59">
        <v>1163.6364970755799</v>
      </c>
      <c r="M151" s="59">
        <v>1666.1484687535878</v>
      </c>
      <c r="N151" s="59">
        <v>1405.4368470948577</v>
      </c>
      <c r="O151" s="59">
        <v>1935.1506551859923</v>
      </c>
      <c r="P151" s="59">
        <v>2210.2362079895433</v>
      </c>
      <c r="Q151" s="59" t="s">
        <v>81</v>
      </c>
      <c r="R151" s="59">
        <v>2504.0931810935181</v>
      </c>
      <c r="S151" s="59" t="s">
        <v>81</v>
      </c>
      <c r="T151" s="61">
        <f t="shared" si="8"/>
        <v>8523.7768143764479</v>
      </c>
      <c r="U151" s="60">
        <f t="shared" si="9"/>
        <v>5295.2285518077861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>
        <v>59.900988224000002</v>
      </c>
      <c r="E153" s="59">
        <v>612.0877570639999</v>
      </c>
      <c r="F153" s="59">
        <v>335.56476733939633</v>
      </c>
      <c r="G153" s="59">
        <v>375.36272088000004</v>
      </c>
      <c r="H153" s="59">
        <v>625.4182540783188</v>
      </c>
      <c r="I153" s="59">
        <v>486.35020009151418</v>
      </c>
      <c r="J153" s="59">
        <v>86.161084473217372</v>
      </c>
      <c r="K153" s="59">
        <v>324.23364535418983</v>
      </c>
      <c r="L153" s="59">
        <v>99.013827407849632</v>
      </c>
      <c r="M153" s="59">
        <v>172.5032759966987</v>
      </c>
      <c r="N153" s="59">
        <v>88.221512376647183</v>
      </c>
      <c r="O153" s="59">
        <v>158.2126427365333</v>
      </c>
      <c r="P153" s="59">
        <v>141.26022593430312</v>
      </c>
      <c r="Q153" s="59" t="s">
        <v>81</v>
      </c>
      <c r="R153" s="59">
        <v>152.75026538365282</v>
      </c>
      <c r="S153" s="59" t="s">
        <v>81</v>
      </c>
      <c r="T153" s="61">
        <f t="shared" si="8"/>
        <v>1192.8251696539887</v>
      </c>
      <c r="U153" s="60">
        <f t="shared" si="9"/>
        <v>1141.2997641789359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>
        <f t="shared" si="8"/>
        <v>0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109.94035560000005</v>
      </c>
      <c r="E159" s="59">
        <v>128.14921764800005</v>
      </c>
      <c r="F159" s="59">
        <v>174.54616456572043</v>
      </c>
      <c r="G159" s="59">
        <v>25.33276414414734</v>
      </c>
      <c r="H159" s="59">
        <v>216.81098389140374</v>
      </c>
      <c r="I159" s="59">
        <v>165.65169792664844</v>
      </c>
      <c r="J159" s="59">
        <v>44.218243887524551</v>
      </c>
      <c r="K159" s="59">
        <v>43.814870526648129</v>
      </c>
      <c r="L159" s="59">
        <v>45.823998807513618</v>
      </c>
      <c r="M159" s="59">
        <v>47.775268914341325</v>
      </c>
      <c r="N159" s="59">
        <v>24.732702631018832</v>
      </c>
      <c r="O159" s="59">
        <v>56.933386665074167</v>
      </c>
      <c r="P159" s="59">
        <v>67.248852667802311</v>
      </c>
      <c r="Q159" s="59" t="s">
        <v>81</v>
      </c>
      <c r="R159" s="59">
        <v>58.090176806094419</v>
      </c>
      <c r="S159" s="59" t="s">
        <v>81</v>
      </c>
      <c r="T159" s="61">
        <f t="shared" si="8"/>
        <v>456.92495869135746</v>
      </c>
      <c r="U159" s="60">
        <f t="shared" si="9"/>
        <v>314.17522403271209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482.76594749581017</v>
      </c>
      <c r="E160" s="59">
        <v>5767.0382335188879</v>
      </c>
      <c r="F160" s="59">
        <v>671.12896853471898</v>
      </c>
      <c r="G160" s="59">
        <v>499.33969186077286</v>
      </c>
      <c r="H160" s="59">
        <v>1347.7845773922231</v>
      </c>
      <c r="I160" s="59">
        <v>1149.0428676379061</v>
      </c>
      <c r="J160" s="59">
        <v>865.19807006118708</v>
      </c>
      <c r="K160" s="59">
        <v>1564.9369741293006</v>
      </c>
      <c r="L160" s="59">
        <v>1308.4743232909423</v>
      </c>
      <c r="M160" s="59">
        <v>1886.427013664628</v>
      </c>
      <c r="N160" s="59">
        <v>1518.3910621025211</v>
      </c>
      <c r="O160" s="59">
        <v>2150.2966845875999</v>
      </c>
      <c r="P160" s="59">
        <v>2418.7452865916489</v>
      </c>
      <c r="Q160" s="59" t="s">
        <v>81</v>
      </c>
      <c r="R160" s="59">
        <v>2714.9336232832657</v>
      </c>
      <c r="S160" s="59" t="s">
        <v>81</v>
      </c>
      <c r="T160" s="61">
        <f t="shared" si="8"/>
        <v>10173.52694272179</v>
      </c>
      <c r="U160" s="60">
        <f t="shared" si="9"/>
        <v>6750.7035400194345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429.57631591581014</v>
      </c>
      <c r="E161" s="59">
        <v>820.45727966333413</v>
      </c>
      <c r="F161" s="59">
        <v>262.69700712772283</v>
      </c>
      <c r="G161" s="59">
        <v>231.22274094866572</v>
      </c>
      <c r="H161" s="59">
        <v>619.07255237443053</v>
      </c>
      <c r="I161" s="59">
        <v>705.12848696343974</v>
      </c>
      <c r="J161" s="59">
        <v>505.69093458860232</v>
      </c>
      <c r="K161" s="59">
        <v>876.12742585432136</v>
      </c>
      <c r="L161" s="59">
        <v>497.01217755990081</v>
      </c>
      <c r="M161" s="59">
        <v>1153.6202587712094</v>
      </c>
      <c r="N161" s="59">
        <v>494.38668513338439</v>
      </c>
      <c r="O161" s="59">
        <v>1277.3124956505667</v>
      </c>
      <c r="P161" s="59">
        <v>1398.2581565300823</v>
      </c>
      <c r="Q161" s="59" t="s">
        <v>81</v>
      </c>
      <c r="R161" s="59">
        <v>1520.2097592666175</v>
      </c>
      <c r="S161" s="59" t="s">
        <v>81</v>
      </c>
      <c r="T161" s="61">
        <f t="shared" si="8"/>
        <v>5034.6302654530182</v>
      </c>
      <c r="U161" s="60">
        <f t="shared" si="9"/>
        <v>4012.1886672395372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53.189631580000032</v>
      </c>
      <c r="E163" s="59">
        <v>514.88494964939503</v>
      </c>
      <c r="F163" s="59">
        <v>408.43196140699797</v>
      </c>
      <c r="G163" s="59">
        <v>268.11695091210714</v>
      </c>
      <c r="H163" s="59">
        <v>569.89743386710597</v>
      </c>
      <c r="I163" s="59">
        <v>443.91438067446626</v>
      </c>
      <c r="J163" s="59">
        <v>359.50713547258454</v>
      </c>
      <c r="K163" s="59">
        <v>688.80954827497908</v>
      </c>
      <c r="L163" s="59">
        <v>634.87706635139864</v>
      </c>
      <c r="M163" s="59">
        <v>732.80675489341877</v>
      </c>
      <c r="N163" s="59">
        <v>708.80858632534546</v>
      </c>
      <c r="O163" s="59">
        <v>784.41329111170592</v>
      </c>
      <c r="P163" s="59">
        <v>860.99800944088702</v>
      </c>
      <c r="Q163" s="59" t="s">
        <v>81</v>
      </c>
      <c r="R163" s="59">
        <v>756.42871188010156</v>
      </c>
      <c r="S163" s="59" t="s">
        <v>81</v>
      </c>
      <c r="T163" s="61">
        <f t="shared" si="8"/>
        <v>3890.5169433374231</v>
      </c>
      <c r="U163" s="60">
        <f t="shared" si="9"/>
        <v>2649.94397495457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0</v>
      </c>
      <c r="E164" s="79">
        <v>4431.6960042061582</v>
      </c>
      <c r="F164" s="79">
        <v>0</v>
      </c>
      <c r="G164" s="79">
        <v>0</v>
      </c>
      <c r="H164" s="79">
        <v>158.81459115068662</v>
      </c>
      <c r="I164" s="79">
        <v>0</v>
      </c>
      <c r="J164" s="79">
        <v>2.2737367544323206E-13</v>
      </c>
      <c r="K164" s="79">
        <v>1.1641532182693482E-13</v>
      </c>
      <c r="L164" s="79">
        <v>176.58507937964282</v>
      </c>
      <c r="M164" s="79">
        <v>0</v>
      </c>
      <c r="N164" s="79">
        <v>315.19579064379127</v>
      </c>
      <c r="O164" s="79">
        <v>88.570897825327236</v>
      </c>
      <c r="P164" s="79">
        <v>159.48912062067981</v>
      </c>
      <c r="Q164" s="79" t="s">
        <v>81</v>
      </c>
      <c r="R164" s="79">
        <v>438.29515213654656</v>
      </c>
      <c r="S164" s="79" t="s">
        <v>81</v>
      </c>
      <c r="T164" s="64">
        <f t="shared" si="8"/>
        <v>1248.3797339313473</v>
      </c>
      <c r="U164" s="65">
        <f t="shared" si="9"/>
        <v>88.57089782532735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725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2230.16889575</v>
      </c>
      <c r="E166" s="59">
        <v>7913.2729881030009</v>
      </c>
      <c r="F166" s="59">
        <v>3464.9236523854352</v>
      </c>
      <c r="G166" s="59">
        <v>3468.4007822044005</v>
      </c>
      <c r="H166" s="59">
        <v>4237.9661073107127</v>
      </c>
      <c r="I166" s="59">
        <v>4415.0252473035216</v>
      </c>
      <c r="J166" s="59">
        <v>3546.8127711101897</v>
      </c>
      <c r="K166" s="59">
        <v>4716.2274547270863</v>
      </c>
      <c r="L166" s="59">
        <v>4001.2212043874706</v>
      </c>
      <c r="M166" s="59">
        <v>4850.3907727040287</v>
      </c>
      <c r="N166" s="59">
        <v>4194.8161550976984</v>
      </c>
      <c r="O166" s="59">
        <v>5126.0486847182001</v>
      </c>
      <c r="P166" s="59">
        <v>5479.6949340056381</v>
      </c>
      <c r="Q166" s="59" t="s">
        <v>81</v>
      </c>
      <c r="R166" s="59">
        <v>5874.5813171955815</v>
      </c>
      <c r="S166" s="59" t="s">
        <v>81</v>
      </c>
      <c r="T166" s="61">
        <f>IFERROR(H166+J166+L166+N166+P166+R166+0+0,"-")</f>
        <v>27335.09248910729</v>
      </c>
      <c r="U166" s="60">
        <f>IFERROR(I166+K166+M166+O166,"-")</f>
        <v>19107.692159452836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2809.15352407</v>
      </c>
      <c r="E167" s="59">
        <v>2671.59879619</v>
      </c>
      <c r="F167" s="59">
        <v>2665.9218766299978</v>
      </c>
      <c r="G167" s="59">
        <v>2665.9218766299978</v>
      </c>
      <c r="H167" s="59">
        <v>2665.0742118800008</v>
      </c>
      <c r="I167" s="59">
        <v>2563.4512546099977</v>
      </c>
      <c r="J167" s="59">
        <v>2665.0742118800013</v>
      </c>
      <c r="K167" s="59">
        <v>2579.119192929998</v>
      </c>
      <c r="L167" s="59">
        <v>2665.0742118800013</v>
      </c>
      <c r="M167" s="59">
        <v>2578.6330726299984</v>
      </c>
      <c r="N167" s="59">
        <v>2665.0742118800013</v>
      </c>
      <c r="O167" s="59">
        <v>2578.3235076899987</v>
      </c>
      <c r="P167" s="59">
        <v>2578.3235076899987</v>
      </c>
      <c r="Q167" s="59" t="s">
        <v>81</v>
      </c>
      <c r="R167" s="59">
        <v>2578.3235076899978</v>
      </c>
      <c r="S167" s="59" t="s">
        <v>81</v>
      </c>
      <c r="T167" s="61">
        <f>H167</f>
        <v>2665.0742118800008</v>
      </c>
      <c r="U167" s="60">
        <f>I167</f>
        <v>2563.4512546099977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9.7635320700000126</v>
      </c>
      <c r="E168" s="59">
        <v>2338.2851833</v>
      </c>
      <c r="F168" s="59">
        <v>392.79524791000006</v>
      </c>
      <c r="G168" s="59">
        <v>392.79524791000006</v>
      </c>
      <c r="H168" s="59">
        <v>2146.9249146600005</v>
      </c>
      <c r="I168" s="59">
        <v>1.8168876099999975</v>
      </c>
      <c r="J168" s="59">
        <v>433.31361289</v>
      </c>
      <c r="K168" s="59">
        <v>2268.911958719998</v>
      </c>
      <c r="L168" s="59">
        <v>150</v>
      </c>
      <c r="M168" s="59">
        <v>292.72241289999999</v>
      </c>
      <c r="N168" s="59">
        <v>2346.9249146600005</v>
      </c>
      <c r="O168" s="59">
        <v>0</v>
      </c>
      <c r="P168" s="59">
        <v>2268.911958719998</v>
      </c>
      <c r="Q168" s="59" t="s">
        <v>81</v>
      </c>
      <c r="R168" s="59">
        <v>2268.911958719998</v>
      </c>
      <c r="S168" s="59" t="s">
        <v>81</v>
      </c>
      <c r="T168" s="61">
        <f>H168</f>
        <v>2146.9249146600005</v>
      </c>
      <c r="U168" s="60">
        <f>I168</f>
        <v>1.8168876099999975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2809.3544211900003</v>
      </c>
      <c r="E169" s="59">
        <v>2665.9218766299978</v>
      </c>
      <c r="F169" s="59">
        <v>2665.0742118800008</v>
      </c>
      <c r="G169" s="59">
        <v>2563.4512546099982</v>
      </c>
      <c r="H169" s="59">
        <v>2665.0742118800013</v>
      </c>
      <c r="I169" s="59">
        <v>2579.119192929998</v>
      </c>
      <c r="J169" s="59">
        <v>2665.0742118800013</v>
      </c>
      <c r="K169" s="59">
        <v>2578.6330726299984</v>
      </c>
      <c r="L169" s="59">
        <v>2665.0742118800013</v>
      </c>
      <c r="M169" s="59">
        <v>2578.3235076899987</v>
      </c>
      <c r="N169" s="59">
        <v>2665.0742118800013</v>
      </c>
      <c r="O169" s="59">
        <v>2578.3235076899987</v>
      </c>
      <c r="P169" s="59">
        <v>2578.3235076899978</v>
      </c>
      <c r="Q169" s="59" t="s">
        <v>81</v>
      </c>
      <c r="R169" s="59">
        <v>2578.3235076899982</v>
      </c>
      <c r="S169" s="59" t="s">
        <v>81</v>
      </c>
      <c r="T169" s="61">
        <f>R169</f>
        <v>2578.3235076899982</v>
      </c>
      <c r="U169" s="60">
        <f>O168</f>
        <v>0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2476.0408083000002</v>
      </c>
      <c r="E170" s="59">
        <v>392.79524791000006</v>
      </c>
      <c r="F170" s="59">
        <v>2146.9249146600005</v>
      </c>
      <c r="G170" s="59">
        <v>1.8168876099999975</v>
      </c>
      <c r="H170" s="59">
        <v>433.31361289</v>
      </c>
      <c r="I170" s="59">
        <v>2268.911958719998</v>
      </c>
      <c r="J170" s="59">
        <v>150</v>
      </c>
      <c r="K170" s="59">
        <v>292.72241289999999</v>
      </c>
      <c r="L170" s="59">
        <v>2346.9249146600005</v>
      </c>
      <c r="M170" s="59">
        <v>0</v>
      </c>
      <c r="N170" s="59">
        <v>433.31361289000006</v>
      </c>
      <c r="O170" s="59">
        <v>2268.911958719998</v>
      </c>
      <c r="P170" s="59">
        <v>2268.911958719998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2578.3235076899987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1.2597047813480609</v>
      </c>
      <c r="E171" s="79">
        <v>0.33689244395309081</v>
      </c>
      <c r="F171" s="79">
        <v>0.76915813427670299</v>
      </c>
      <c r="G171" s="79">
        <v>0.73908738222021553</v>
      </c>
      <c r="H171" s="79">
        <v>0.62885689606686779</v>
      </c>
      <c r="I171" s="79">
        <v>0.58416861704362755</v>
      </c>
      <c r="J171" s="79">
        <v>0.75139974502962137</v>
      </c>
      <c r="K171" s="79">
        <v>0.54675757210255582</v>
      </c>
      <c r="L171" s="79">
        <v>0.66606520253308155</v>
      </c>
      <c r="M171" s="79">
        <v>0.53157026485365377</v>
      </c>
      <c r="N171" s="79">
        <v>0.63532562890540578</v>
      </c>
      <c r="O171" s="79">
        <v>0.50298459227991899</v>
      </c>
      <c r="P171" s="79">
        <v>0.47052318399872167</v>
      </c>
      <c r="Q171" s="79" t="s">
        <v>81</v>
      </c>
      <c r="R171" s="79">
        <v>0.43889485368820175</v>
      </c>
      <c r="S171" s="79" t="s">
        <v>81</v>
      </c>
      <c r="T171" s="64">
        <f>T169/T166</f>
        <v>9.4322838260650826E-2</v>
      </c>
      <c r="U171" s="65">
        <f>U169/U166</f>
        <v>0</v>
      </c>
    </row>
    <row r="172" spans="1:21" s="18" customFormat="1" ht="16.5" thickBot="1" x14ac:dyDescent="0.3">
      <c r="A172" s="129" t="s">
        <v>699</v>
      </c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1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12919.0121279333</v>
      </c>
      <c r="E173" s="66">
        <v>16070.539668586242</v>
      </c>
      <c r="F173" s="66">
        <v>15783.159510752026</v>
      </c>
      <c r="G173" s="66">
        <v>15768.502514533</v>
      </c>
      <c r="H173" s="66">
        <v>16476.028038776694</v>
      </c>
      <c r="I173" s="66">
        <v>17036.637759464233</v>
      </c>
      <c r="J173" s="66">
        <v>17165.127604475321</v>
      </c>
      <c r="K173" s="66">
        <v>19115.045214603884</v>
      </c>
      <c r="L173" s="66">
        <v>18129.516810745645</v>
      </c>
      <c r="M173" s="66">
        <v>19564.708117202994</v>
      </c>
      <c r="N173" s="66">
        <v>19123.406976435996</v>
      </c>
      <c r="O173" s="66">
        <v>20675.062122354051</v>
      </c>
      <c r="P173" s="66">
        <v>21722.509793529363</v>
      </c>
      <c r="Q173" s="66" t="s">
        <v>81</v>
      </c>
      <c r="R173" s="66">
        <v>22935.263906571781</v>
      </c>
      <c r="S173" s="66" t="s">
        <v>81</v>
      </c>
      <c r="T173" s="57">
        <f t="shared" ref="T173:T204" si="10">IFERROR(H173+J173+L173+N173+P173+R173+0+0,"-")</f>
        <v>115551.8531305348</v>
      </c>
      <c r="U173" s="58">
        <f t="shared" ref="U173:U204" si="11">IFERROR(I173+K173+M173+O173,"-")</f>
        <v>76391.453213625151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>
        <v>0</v>
      </c>
      <c r="E175" s="59">
        <v>0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>
        <v>0</v>
      </c>
      <c r="E176" s="59">
        <v>0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>
        <v>0</v>
      </c>
      <c r="E177" s="59">
        <v>0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>
        <v>0</v>
      </c>
      <c r="E178" s="59">
        <v>0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>
        <v>11829.588705420001</v>
      </c>
      <c r="E179" s="59">
        <v>14400.29841945</v>
      </c>
      <c r="F179" s="59">
        <v>14025.257346085193</v>
      </c>
      <c r="G179" s="59">
        <v>14022.0230119834</v>
      </c>
      <c r="H179" s="59">
        <v>15130.773360845138</v>
      </c>
      <c r="I179" s="59">
        <v>15576.073551227933</v>
      </c>
      <c r="J179" s="59">
        <v>15990.011090297226</v>
      </c>
      <c r="K179" s="59">
        <v>17370.611190459633</v>
      </c>
      <c r="L179" s="59">
        <v>16744.160962004375</v>
      </c>
      <c r="M179" s="59">
        <v>18399.22008777213</v>
      </c>
      <c r="N179" s="59">
        <v>17470.161642844723</v>
      </c>
      <c r="O179" s="59">
        <v>19379.592615792692</v>
      </c>
      <c r="P179" s="59">
        <v>20358.440605613967</v>
      </c>
      <c r="Q179" s="59" t="s">
        <v>81</v>
      </c>
      <c r="R179" s="59">
        <v>21429.610213221145</v>
      </c>
      <c r="S179" s="59" t="s">
        <v>81</v>
      </c>
      <c r="T179" s="61">
        <f t="shared" si="10"/>
        <v>107123.15787482657</v>
      </c>
      <c r="U179" s="60">
        <f t="shared" si="11"/>
        <v>70725.497445252389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>
        <v>0</v>
      </c>
      <c r="E180" s="59">
        <v>0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>
        <v>649.59782881000001</v>
      </c>
      <c r="E181" s="59">
        <v>921.41109834999997</v>
      </c>
      <c r="F181" s="59">
        <v>655.59250540199344</v>
      </c>
      <c r="G181" s="59">
        <v>748.39735636</v>
      </c>
      <c r="H181" s="59">
        <v>415.64032530755458</v>
      </c>
      <c r="I181" s="59">
        <v>660.44383285229969</v>
      </c>
      <c r="J181" s="59">
        <v>257.72885067409709</v>
      </c>
      <c r="K181" s="59">
        <v>1046.4545132361766</v>
      </c>
      <c r="L181" s="59">
        <v>268.27162823727184</v>
      </c>
      <c r="M181" s="59">
        <v>377.95361294406297</v>
      </c>
      <c r="N181" s="59">
        <v>268.27162823727184</v>
      </c>
      <c r="O181" s="59">
        <v>398.71018787170834</v>
      </c>
      <c r="P181" s="59">
        <v>343.43815466724465</v>
      </c>
      <c r="Q181" s="59" t="s">
        <v>81</v>
      </c>
      <c r="R181" s="59">
        <v>336.94947649137509</v>
      </c>
      <c r="S181" s="59" t="s">
        <v>81</v>
      </c>
      <c r="T181" s="61">
        <f t="shared" si="10"/>
        <v>1890.3000636148149</v>
      </c>
      <c r="U181" s="60">
        <f t="shared" si="11"/>
        <v>2483.5621469042476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>
        <v>0</v>
      </c>
      <c r="E182" s="59">
        <v>0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59" t="s">
        <v>81</v>
      </c>
      <c r="R182" s="59">
        <v>0</v>
      </c>
      <c r="S182" s="59" t="s">
        <v>81</v>
      </c>
      <c r="T182" s="61">
        <f t="shared" si="10"/>
        <v>0</v>
      </c>
      <c r="U182" s="60">
        <f t="shared" si="11"/>
        <v>0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>
        <v>0</v>
      </c>
      <c r="E183" s="59">
        <v>0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>
        <v>0</v>
      </c>
      <c r="E185" s="59">
        <v>0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 t="s">
        <v>81</v>
      </c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>
        <v>0</v>
      </c>
      <c r="E186" s="59">
        <v>0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439.82559370329949</v>
      </c>
      <c r="E190" s="59">
        <v>748.83015078624101</v>
      </c>
      <c r="F190" s="59">
        <v>1102.3096592648396</v>
      </c>
      <c r="G190" s="59">
        <v>998.08214618960073</v>
      </c>
      <c r="H190" s="59">
        <v>929.6143526240013</v>
      </c>
      <c r="I190" s="59">
        <v>800.12037538400159</v>
      </c>
      <c r="J190" s="59">
        <v>917.38766350399953</v>
      </c>
      <c r="K190" s="59">
        <v>697.9795109080743</v>
      </c>
      <c r="L190" s="59">
        <v>1117.0842205039996</v>
      </c>
      <c r="M190" s="59">
        <v>787.5344164867995</v>
      </c>
      <c r="N190" s="59">
        <v>1384.9737053540002</v>
      </c>
      <c r="O190" s="59">
        <v>896.7593186896529</v>
      </c>
      <c r="P190" s="59">
        <v>1020.6310332481513</v>
      </c>
      <c r="Q190" s="59" t="s">
        <v>81</v>
      </c>
      <c r="R190" s="59">
        <v>1168.7042168592604</v>
      </c>
      <c r="S190" s="59" t="s">
        <v>81</v>
      </c>
      <c r="T190" s="61">
        <f t="shared" si="10"/>
        <v>6538.3951920934132</v>
      </c>
      <c r="U190" s="60">
        <f t="shared" si="11"/>
        <v>3182.3936214685282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10995.1004616066</v>
      </c>
      <c r="E191" s="59">
        <v>13034.475432930381</v>
      </c>
      <c r="F191" s="59">
        <v>12687.217311503418</v>
      </c>
      <c r="G191" s="59">
        <v>13380.861831798298</v>
      </c>
      <c r="H191" s="59">
        <v>13289.843200847776</v>
      </c>
      <c r="I191" s="59">
        <v>14253.424986705726</v>
      </c>
      <c r="J191" s="59">
        <v>13966.739294385205</v>
      </c>
      <c r="K191" s="59">
        <v>15228.402537729104</v>
      </c>
      <c r="L191" s="59">
        <v>14705.226983101071</v>
      </c>
      <c r="M191" s="59">
        <v>15948.715462813932</v>
      </c>
      <c r="N191" s="59">
        <v>15544.320891824042</v>
      </c>
      <c r="O191" s="59">
        <v>16668.828289896661</v>
      </c>
      <c r="P191" s="59">
        <v>17451.782419787629</v>
      </c>
      <c r="Q191" s="59" t="s">
        <v>81</v>
      </c>
      <c r="R191" s="59">
        <v>17701.998244560222</v>
      </c>
      <c r="S191" s="59" t="s">
        <v>81</v>
      </c>
      <c r="T191" s="61">
        <f t="shared" si="10"/>
        <v>92659.911034505945</v>
      </c>
      <c r="U191" s="60">
        <f t="shared" si="11"/>
        <v>62099.371277145416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3101.6385844299998</v>
      </c>
      <c r="E193" s="59">
        <v>4149.1981933400002</v>
      </c>
      <c r="F193" s="59">
        <v>3305.7298718281745</v>
      </c>
      <c r="G193" s="59">
        <v>3087.9896220003998</v>
      </c>
      <c r="H193" s="59">
        <v>3472.7784888884494</v>
      </c>
      <c r="I193" s="59">
        <v>3058.5800756580929</v>
      </c>
      <c r="J193" s="59">
        <v>3616.4615315697433</v>
      </c>
      <c r="K193" s="59">
        <v>3162.1108992970985</v>
      </c>
      <c r="L193" s="59">
        <v>3765.8322166575813</v>
      </c>
      <c r="M193" s="59">
        <v>3108.0734868647451</v>
      </c>
      <c r="N193" s="59">
        <v>3921.370876397812</v>
      </c>
      <c r="O193" s="59">
        <v>3160.7380972742635</v>
      </c>
      <c r="P193" s="59">
        <v>3268.9001184547446</v>
      </c>
      <c r="Q193" s="59" t="s">
        <v>81</v>
      </c>
      <c r="R193" s="59">
        <v>3388.2041619677843</v>
      </c>
      <c r="S193" s="59" t="s">
        <v>81</v>
      </c>
      <c r="T193" s="61">
        <f t="shared" si="10"/>
        <v>21433.547393936115</v>
      </c>
      <c r="U193" s="60">
        <f t="shared" si="11"/>
        <v>12489.5025590942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3101.6385844299998</v>
      </c>
      <c r="E196" s="59">
        <v>4149.1981933400002</v>
      </c>
      <c r="F196" s="59">
        <v>3305.7298718281745</v>
      </c>
      <c r="G196" s="59">
        <v>3087.9896220003998</v>
      </c>
      <c r="H196" s="59">
        <v>3472.7784888884494</v>
      </c>
      <c r="I196" s="59">
        <v>3058.5800756580929</v>
      </c>
      <c r="J196" s="59">
        <v>3616.4615315697433</v>
      </c>
      <c r="K196" s="59">
        <v>3162.1108992970985</v>
      </c>
      <c r="L196" s="59">
        <v>3765.8322166575813</v>
      </c>
      <c r="M196" s="59">
        <v>3108.0734868647451</v>
      </c>
      <c r="N196" s="59">
        <v>3921.370876397812</v>
      </c>
      <c r="O196" s="59">
        <v>3160.7380972742635</v>
      </c>
      <c r="P196" s="59">
        <v>3268.9001184547446</v>
      </c>
      <c r="Q196" s="59" t="s">
        <v>81</v>
      </c>
      <c r="R196" s="59">
        <v>3388.2041619677843</v>
      </c>
      <c r="S196" s="59" t="s">
        <v>81</v>
      </c>
      <c r="T196" s="61">
        <f t="shared" si="10"/>
        <v>21433.547393936115</v>
      </c>
      <c r="U196" s="60">
        <f t="shared" si="11"/>
        <v>12489.5025590942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1966.55149493</v>
      </c>
      <c r="E197" s="59">
        <v>2554.0481036299998</v>
      </c>
      <c r="F197" s="59">
        <v>2600.254530547757</v>
      </c>
      <c r="G197" s="59">
        <v>2591.98657813</v>
      </c>
      <c r="H197" s="59">
        <v>2876.8532977936493</v>
      </c>
      <c r="I197" s="59">
        <v>2908.6040066124215</v>
      </c>
      <c r="J197" s="59">
        <v>3063.3161195056909</v>
      </c>
      <c r="K197" s="59">
        <v>3188.0702153085927</v>
      </c>
      <c r="L197" s="59">
        <v>3215.2670179955421</v>
      </c>
      <c r="M197" s="59">
        <v>3423.8727565571512</v>
      </c>
      <c r="N197" s="59">
        <v>3359.0349369771297</v>
      </c>
      <c r="O197" s="59">
        <v>3608.7965930982086</v>
      </c>
      <c r="P197" s="59">
        <v>3757.5586625505389</v>
      </c>
      <c r="Q197" s="59" t="s">
        <v>81</v>
      </c>
      <c r="R197" s="59">
        <v>3912.453012594704</v>
      </c>
      <c r="S197" s="59" t="s">
        <v>81</v>
      </c>
      <c r="T197" s="61">
        <f t="shared" si="10"/>
        <v>20184.483047417256</v>
      </c>
      <c r="U197" s="60">
        <f t="shared" si="11"/>
        <v>13129.343571576374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457.28143769000002</v>
      </c>
      <c r="E198" s="59">
        <v>471.26516053</v>
      </c>
      <c r="F198" s="59">
        <v>484.09911825200004</v>
      </c>
      <c r="G198" s="59">
        <v>506.32642270000002</v>
      </c>
      <c r="H198" s="59">
        <v>474.9537447701</v>
      </c>
      <c r="I198" s="59">
        <v>481.95344658265378</v>
      </c>
      <c r="J198" s="59">
        <v>496.22962830527746</v>
      </c>
      <c r="K198" s="59">
        <v>494.45572748965759</v>
      </c>
      <c r="L198" s="59">
        <v>516.982736958955</v>
      </c>
      <c r="M198" s="59">
        <v>515.76861716613973</v>
      </c>
      <c r="N198" s="59">
        <v>537.82284148611075</v>
      </c>
      <c r="O198" s="59">
        <v>536.50289930173449</v>
      </c>
      <c r="P198" s="59">
        <v>557.96522382038449</v>
      </c>
      <c r="Q198" s="59" t="s">
        <v>81</v>
      </c>
      <c r="R198" s="59">
        <v>581.16931556137536</v>
      </c>
      <c r="S198" s="59" t="s">
        <v>81</v>
      </c>
      <c r="T198" s="61">
        <f t="shared" si="10"/>
        <v>3165.1234909022028</v>
      </c>
      <c r="U198" s="60">
        <f t="shared" si="11"/>
        <v>2028.6806905401854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1397.7852626291199</v>
      </c>
      <c r="E200" s="59">
        <v>1580.0437947900339</v>
      </c>
      <c r="F200" s="59">
        <v>1759.1607581241292</v>
      </c>
      <c r="G200" s="59">
        <v>1889.8002494699999</v>
      </c>
      <c r="H200" s="59">
        <v>1726.4825627683367</v>
      </c>
      <c r="I200" s="59">
        <v>1938.7206260764758</v>
      </c>
      <c r="J200" s="59">
        <v>1795.5418652790704</v>
      </c>
      <c r="K200" s="59">
        <v>2088.3721516834262</v>
      </c>
      <c r="L200" s="59">
        <v>1867.3635398902334</v>
      </c>
      <c r="M200" s="59">
        <v>2171.9070377507628</v>
      </c>
      <c r="N200" s="59">
        <v>1942.0580814858429</v>
      </c>
      <c r="O200" s="59">
        <v>2258.7833192607936</v>
      </c>
      <c r="P200" s="59">
        <v>2349.1346520312259</v>
      </c>
      <c r="Q200" s="59" t="s">
        <v>81</v>
      </c>
      <c r="R200" s="59">
        <v>2388.2576801536125</v>
      </c>
      <c r="S200" s="59" t="s">
        <v>81</v>
      </c>
      <c r="T200" s="61">
        <f t="shared" si="10"/>
        <v>12068.838381608322</v>
      </c>
      <c r="U200" s="60">
        <f t="shared" si="11"/>
        <v>8457.7831347714582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305.90748892674998</v>
      </c>
      <c r="E201" s="59">
        <v>532.03390696316114</v>
      </c>
      <c r="F201" s="59">
        <v>559.53533501200729</v>
      </c>
      <c r="G201" s="59">
        <v>552.59129249345995</v>
      </c>
      <c r="H201" s="59">
        <v>535.35614124033577</v>
      </c>
      <c r="I201" s="59">
        <v>637.78336034868869</v>
      </c>
      <c r="J201" s="59">
        <v>556.77038688994901</v>
      </c>
      <c r="K201" s="59">
        <v>613.11494124639091</v>
      </c>
      <c r="L201" s="59">
        <v>579.04120236554718</v>
      </c>
      <c r="M201" s="59">
        <v>637.63953889624656</v>
      </c>
      <c r="N201" s="59">
        <v>602.20285046016897</v>
      </c>
      <c r="O201" s="59">
        <v>663.14512045209653</v>
      </c>
      <c r="P201" s="59">
        <v>689.67092527018053</v>
      </c>
      <c r="Q201" s="59" t="s">
        <v>81</v>
      </c>
      <c r="R201" s="59">
        <v>726.03033476669816</v>
      </c>
      <c r="S201" s="59" t="s">
        <v>81</v>
      </c>
      <c r="T201" s="61">
        <f t="shared" si="10"/>
        <v>3689.07184099288</v>
      </c>
      <c r="U201" s="60">
        <f t="shared" si="11"/>
        <v>2551.6829609434226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1222.9673714698999</v>
      </c>
      <c r="E202" s="59">
        <v>1172.3151799884895</v>
      </c>
      <c r="F202" s="59">
        <v>1085.9118284286496</v>
      </c>
      <c r="G202" s="59">
        <v>1371.0007645769301</v>
      </c>
      <c r="H202" s="59">
        <v>1479.2192432963961</v>
      </c>
      <c r="I202" s="59">
        <v>1812.6987878990983</v>
      </c>
      <c r="J202" s="59">
        <v>1410.7610983053835</v>
      </c>
      <c r="K202" s="59">
        <v>2018.6601486274878</v>
      </c>
      <c r="L202" s="59">
        <v>1655.9801556436305</v>
      </c>
      <c r="M202" s="59">
        <v>2019.5782966993977</v>
      </c>
      <c r="N202" s="59">
        <v>1818.509006101041</v>
      </c>
      <c r="O202" s="59">
        <v>2181.0783315899134</v>
      </c>
      <c r="P202" s="59">
        <v>2352.148651461278</v>
      </c>
      <c r="Q202" s="59" t="s">
        <v>81</v>
      </c>
      <c r="R202" s="59">
        <v>2523.8224437455383</v>
      </c>
      <c r="S202" s="59" t="s">
        <v>81</v>
      </c>
      <c r="T202" s="61">
        <f t="shared" si="10"/>
        <v>11240.440598553269</v>
      </c>
      <c r="U202" s="60">
        <f t="shared" si="11"/>
        <v>8032.0155648158971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315.07866003999999</v>
      </c>
      <c r="E203" s="59">
        <v>485.71661812392256</v>
      </c>
      <c r="F203" s="59">
        <v>209.5302219106926</v>
      </c>
      <c r="G203" s="59">
        <v>351.51225089999997</v>
      </c>
      <c r="H203" s="59">
        <v>419.77727902175974</v>
      </c>
      <c r="I203" s="59">
        <v>665.32989478129684</v>
      </c>
      <c r="J203" s="59">
        <v>383.50659448047321</v>
      </c>
      <c r="K203" s="59">
        <v>766.21913048768511</v>
      </c>
      <c r="L203" s="59">
        <v>475.38144921382985</v>
      </c>
      <c r="M203" s="59">
        <v>700.31990987701329</v>
      </c>
      <c r="N203" s="59">
        <v>539.1852944652195</v>
      </c>
      <c r="O203" s="59">
        <v>780.6740369540953</v>
      </c>
      <c r="P203" s="59">
        <v>867.59411191712309</v>
      </c>
      <c r="Q203" s="59" t="s">
        <v>81</v>
      </c>
      <c r="R203" s="59">
        <v>960.28174402259106</v>
      </c>
      <c r="S203" s="59" t="s">
        <v>81</v>
      </c>
      <c r="T203" s="61">
        <f t="shared" si="10"/>
        <v>3645.7264731209962</v>
      </c>
      <c r="U203" s="60">
        <f t="shared" si="11"/>
        <v>2912.5429721000905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514.83221026957017</v>
      </c>
      <c r="E204" s="59">
        <v>526.77050310268714</v>
      </c>
      <c r="F204" s="59">
        <v>540.71802568326439</v>
      </c>
      <c r="G204" s="59">
        <v>550.05506557287026</v>
      </c>
      <c r="H204" s="59">
        <v>526.66533510008276</v>
      </c>
      <c r="I204" s="59">
        <v>565.7632697506865</v>
      </c>
      <c r="J204" s="59">
        <v>545.82554119911902</v>
      </c>
      <c r="K204" s="59">
        <v>626.29806322178729</v>
      </c>
      <c r="L204" s="59">
        <v>565.75215554211763</v>
      </c>
      <c r="M204" s="59">
        <v>676.18669172121963</v>
      </c>
      <c r="N204" s="59">
        <v>586.47583445883538</v>
      </c>
      <c r="O204" s="59">
        <v>717.57958024971822</v>
      </c>
      <c r="P204" s="59">
        <v>748.09887536861606</v>
      </c>
      <c r="Q204" s="59" t="s">
        <v>81</v>
      </c>
      <c r="R204" s="59">
        <v>740.61851671586328</v>
      </c>
      <c r="S204" s="59" t="s">
        <v>81</v>
      </c>
      <c r="T204" s="61">
        <f t="shared" si="10"/>
        <v>3713.4362583846341</v>
      </c>
      <c r="U204" s="60">
        <f t="shared" si="11"/>
        <v>2585.8276049434116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470.60827980714981</v>
      </c>
      <c r="E205" s="59">
        <v>520.13552479188616</v>
      </c>
      <c r="F205" s="59">
        <v>602.19558061554255</v>
      </c>
      <c r="G205" s="59">
        <v>785.71530819575992</v>
      </c>
      <c r="H205" s="59">
        <v>961.2307656822727</v>
      </c>
      <c r="I205" s="59">
        <v>1017.0051508870046</v>
      </c>
      <c r="J205" s="59">
        <v>1291.2029766757014</v>
      </c>
      <c r="K205" s="59">
        <v>1289.1799901786424</v>
      </c>
      <c r="L205" s="59">
        <v>1203.008242055497</v>
      </c>
      <c r="M205" s="59">
        <v>1579.4264753652255</v>
      </c>
      <c r="N205" s="59">
        <v>1442.1089811234335</v>
      </c>
      <c r="O205" s="59">
        <v>1817.8189270081357</v>
      </c>
      <c r="P205" s="59">
        <v>1994.9895341511706</v>
      </c>
      <c r="Q205" s="59" t="s">
        <v>81</v>
      </c>
      <c r="R205" s="59">
        <v>2189.4277709624125</v>
      </c>
      <c r="S205" s="59" t="s">
        <v>81</v>
      </c>
      <c r="T205" s="61">
        <f t="shared" ref="T205:T225" si="12">IFERROR(H205+J205+L205+N205+P205+R205+0+0,"-")</f>
        <v>9081.9682706504882</v>
      </c>
      <c r="U205" s="60">
        <f t="shared" ref="U205:U225" si="13">IFERROR(I205+K205+M205+O205,"-")</f>
        <v>5703.430543439008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544.46803710000006</v>
      </c>
      <c r="E206" s="59">
        <v>549.52191245000006</v>
      </c>
      <c r="F206" s="59">
        <v>553.60829555999999</v>
      </c>
      <c r="G206" s="59">
        <v>547.47286846000009</v>
      </c>
      <c r="H206" s="59">
        <v>502.32823370400001</v>
      </c>
      <c r="I206" s="59">
        <v>583.89314036001576</v>
      </c>
      <c r="J206" s="59">
        <v>475.37532162599996</v>
      </c>
      <c r="K206" s="59">
        <v>557.7672781569886</v>
      </c>
      <c r="L206" s="59">
        <v>453.65245900800005</v>
      </c>
      <c r="M206" s="59">
        <v>536.90453792894687</v>
      </c>
      <c r="N206" s="59">
        <v>453.65245900800005</v>
      </c>
      <c r="O206" s="59">
        <v>537.79905759644123</v>
      </c>
      <c r="P206" s="59">
        <v>538.72934896274251</v>
      </c>
      <c r="Q206" s="59" t="s">
        <v>81</v>
      </c>
      <c r="R206" s="59">
        <v>25.584536123134406</v>
      </c>
      <c r="S206" s="59" t="s">
        <v>81</v>
      </c>
      <c r="T206" s="61">
        <f t="shared" si="12"/>
        <v>2449.3223584318771</v>
      </c>
      <c r="U206" s="60">
        <f t="shared" si="13"/>
        <v>2216.3640140423927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181.77789735000002</v>
      </c>
      <c r="E207" s="59">
        <v>252.44083179000003</v>
      </c>
      <c r="F207" s="59">
        <v>474.16920433000007</v>
      </c>
      <c r="G207" s="59">
        <v>498.93951987000003</v>
      </c>
      <c r="H207" s="59">
        <v>392.67018261139447</v>
      </c>
      <c r="I207" s="59">
        <v>524.14339322000023</v>
      </c>
      <c r="J207" s="59">
        <v>270.77961468959609</v>
      </c>
      <c r="K207" s="59">
        <v>491.00893970000004</v>
      </c>
      <c r="L207" s="59">
        <v>233.15423209959604</v>
      </c>
      <c r="M207" s="59">
        <v>460.38514563999996</v>
      </c>
      <c r="N207" s="59">
        <v>233.26920123959607</v>
      </c>
      <c r="O207" s="59">
        <v>388.35494978000003</v>
      </c>
      <c r="P207" s="59">
        <v>392.00910919</v>
      </c>
      <c r="Q207" s="59" t="s">
        <v>81</v>
      </c>
      <c r="R207" s="59">
        <v>392.10394587000008</v>
      </c>
      <c r="S207" s="59" t="s">
        <v>81</v>
      </c>
      <c r="T207" s="61">
        <f t="shared" si="12"/>
        <v>1913.9862857001826</v>
      </c>
      <c r="U207" s="60">
        <f t="shared" si="13"/>
        <v>1863.8924283400002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831.28239700411098</v>
      </c>
      <c r="E208" s="59">
        <v>726.70232155412555</v>
      </c>
      <c r="F208" s="59">
        <v>721.83476312189362</v>
      </c>
      <c r="G208" s="59">
        <v>998.98414032887752</v>
      </c>
      <c r="H208" s="59">
        <v>341.30520499275775</v>
      </c>
      <c r="I208" s="59">
        <v>724.27972931058548</v>
      </c>
      <c r="J208" s="59">
        <v>444.47521033967467</v>
      </c>
      <c r="K208" s="59">
        <v>699.36418281903059</v>
      </c>
      <c r="L208" s="59">
        <v>649.19302488436983</v>
      </c>
      <c r="M208" s="59">
        <v>818.97287822409749</v>
      </c>
      <c r="N208" s="59">
        <v>647.81582308606733</v>
      </c>
      <c r="O208" s="59">
        <v>798.23141428535564</v>
      </c>
      <c r="P208" s="59">
        <v>802.57731852674726</v>
      </c>
      <c r="Q208" s="59" t="s">
        <v>81</v>
      </c>
      <c r="R208" s="59">
        <v>834.3265260990994</v>
      </c>
      <c r="S208" s="59" t="s">
        <v>81</v>
      </c>
      <c r="T208" s="61">
        <f t="shared" si="12"/>
        <v>3719.693107928716</v>
      </c>
      <c r="U208" s="60">
        <f t="shared" si="13"/>
        <v>3040.8482046390691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0</v>
      </c>
      <c r="E209" s="59">
        <v>1.1673045507330802E-2</v>
      </c>
      <c r="F209" s="59">
        <v>0.59763021699289054</v>
      </c>
      <c r="G209" s="59">
        <v>1.4272192999999999E-2</v>
      </c>
      <c r="H209" s="59">
        <v>0</v>
      </c>
      <c r="I209" s="59">
        <v>1</v>
      </c>
      <c r="J209" s="59">
        <v>0</v>
      </c>
      <c r="K209" s="59">
        <v>1.1150000000000002</v>
      </c>
      <c r="L209" s="59">
        <v>0</v>
      </c>
      <c r="M209" s="59">
        <v>1.209775</v>
      </c>
      <c r="N209" s="59">
        <v>0</v>
      </c>
      <c r="O209" s="59">
        <v>1.288410375</v>
      </c>
      <c r="P209" s="59">
        <v>1.3463888418750001</v>
      </c>
      <c r="Q209" s="59" t="s">
        <v>81</v>
      </c>
      <c r="R209" s="59">
        <v>1.4069763397593753</v>
      </c>
      <c r="S209" s="59" t="s">
        <v>81</v>
      </c>
      <c r="T209" s="61">
        <f t="shared" si="12"/>
        <v>2.7533651816343756</v>
      </c>
      <c r="U209" s="60">
        <f t="shared" si="13"/>
        <v>4.6131853750000005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1</v>
      </c>
      <c r="J210" s="59">
        <v>0</v>
      </c>
      <c r="K210" s="59">
        <v>1.1150000000000002</v>
      </c>
      <c r="L210" s="59">
        <v>0</v>
      </c>
      <c r="M210" s="59">
        <v>1.209775</v>
      </c>
      <c r="N210" s="59">
        <v>0</v>
      </c>
      <c r="O210" s="59">
        <v>1.288410375</v>
      </c>
      <c r="P210" s="59">
        <v>1.3463888418750001</v>
      </c>
      <c r="Q210" s="59" t="s">
        <v>81</v>
      </c>
      <c r="R210" s="59">
        <v>1.3463888418750001</v>
      </c>
      <c r="S210" s="59" t="s">
        <v>81</v>
      </c>
      <c r="T210" s="61">
        <f t="shared" si="12"/>
        <v>2.6927776837500002</v>
      </c>
      <c r="U210" s="60">
        <f t="shared" si="13"/>
        <v>4.6131853750000005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</v>
      </c>
      <c r="E215" s="59">
        <v>1.1673045507330802E-2</v>
      </c>
      <c r="F215" s="59">
        <v>0.59763021699289054</v>
      </c>
      <c r="G215" s="59">
        <v>1.4272192999999999E-2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9" t="s">
        <v>81</v>
      </c>
      <c r="R215" s="59">
        <v>6.0587497884375126E-2</v>
      </c>
      <c r="S215" s="59" t="s">
        <v>81</v>
      </c>
      <c r="T215" s="61">
        <f t="shared" si="12"/>
        <v>6.0587497884375126E-2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1929.2925625300002</v>
      </c>
      <c r="E216" s="59">
        <v>2908.1794779900006</v>
      </c>
      <c r="F216" s="59">
        <v>2977.3008411922415</v>
      </c>
      <c r="G216" s="59">
        <v>2770.4569586999996</v>
      </c>
      <c r="H216" s="59">
        <v>2953.7603816711626</v>
      </c>
      <c r="I216" s="59">
        <v>3465.9024900000004</v>
      </c>
      <c r="J216" s="59">
        <v>2654.976798729017</v>
      </c>
      <c r="K216" s="59">
        <v>3341.4346400000004</v>
      </c>
      <c r="L216" s="59">
        <v>2645.9201717948549</v>
      </c>
      <c r="M216" s="59">
        <v>3224.1654849999995</v>
      </c>
      <c r="N216" s="59">
        <v>2548.4191656228554</v>
      </c>
      <c r="O216" s="59">
        <v>3343.2574499999996</v>
      </c>
      <c r="P216" s="59">
        <v>3442.7512349999997</v>
      </c>
      <c r="Q216" s="59" t="s">
        <v>81</v>
      </c>
      <c r="R216" s="59">
        <v>3588.9859050000005</v>
      </c>
      <c r="S216" s="59" t="s">
        <v>81</v>
      </c>
      <c r="T216" s="61">
        <f t="shared" si="12"/>
        <v>17834.813657817889</v>
      </c>
      <c r="U216" s="60">
        <f t="shared" si="13"/>
        <v>13374.760065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1929.2925625300002</v>
      </c>
      <c r="E217" s="59">
        <v>2908.1794779900006</v>
      </c>
      <c r="F217" s="59">
        <v>2821.6660481922413</v>
      </c>
      <c r="G217" s="59">
        <v>2770.4569586999996</v>
      </c>
      <c r="H217" s="59">
        <v>2828.6867046711627</v>
      </c>
      <c r="I217" s="59">
        <v>3342.5169490000003</v>
      </c>
      <c r="J217" s="59">
        <v>2601.6010727290168</v>
      </c>
      <c r="K217" s="59">
        <v>3245.4983350000002</v>
      </c>
      <c r="L217" s="59">
        <v>2645.9201717948549</v>
      </c>
      <c r="M217" s="59">
        <v>3181.2854899999998</v>
      </c>
      <c r="N217" s="59">
        <v>2548.4191656228554</v>
      </c>
      <c r="O217" s="59">
        <v>3337.6983649999997</v>
      </c>
      <c r="P217" s="59">
        <v>3442.7512349999997</v>
      </c>
      <c r="Q217" s="59" t="s">
        <v>81</v>
      </c>
      <c r="R217" s="59">
        <v>3588.9859050000005</v>
      </c>
      <c r="S217" s="59" t="s">
        <v>81</v>
      </c>
      <c r="T217" s="61">
        <f t="shared" si="12"/>
        <v>17656.36425481789</v>
      </c>
      <c r="U217" s="60">
        <f t="shared" si="13"/>
        <v>13106.999139000001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400.95221076000001</v>
      </c>
      <c r="E218" s="59">
        <v>781.49924845999988</v>
      </c>
      <c r="F218" s="59">
        <v>1549.2103231922413</v>
      </c>
      <c r="G218" s="59">
        <v>1162.21046067</v>
      </c>
      <c r="H218" s="59">
        <v>1739.2987476711626</v>
      </c>
      <c r="I218" s="59">
        <v>1612.1504600000003</v>
      </c>
      <c r="J218" s="59">
        <v>1682.440874729017</v>
      </c>
      <c r="K218" s="59">
        <v>1961.1218430000001</v>
      </c>
      <c r="L218" s="59">
        <v>1949.625148794855</v>
      </c>
      <c r="M218" s="59">
        <v>2198.8021179999996</v>
      </c>
      <c r="N218" s="59">
        <v>1852.1241426228555</v>
      </c>
      <c r="O218" s="59">
        <v>2338.3701269999997</v>
      </c>
      <c r="P218" s="59">
        <v>2539.0926759999998</v>
      </c>
      <c r="Q218" s="59" t="s">
        <v>81</v>
      </c>
      <c r="R218" s="59">
        <v>2104.039045</v>
      </c>
      <c r="S218" s="59" t="s">
        <v>81</v>
      </c>
      <c r="T218" s="61">
        <f t="shared" si="12"/>
        <v>11866.620634817889</v>
      </c>
      <c r="U218" s="60">
        <f t="shared" si="13"/>
        <v>8110.4445479999995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1327.0793914400001</v>
      </c>
      <c r="E219" s="59">
        <v>1906.0562177000002</v>
      </c>
      <c r="F219" s="59">
        <v>1161.2211400000001</v>
      </c>
      <c r="G219" s="59">
        <v>913.60138918000007</v>
      </c>
      <c r="H219" s="59">
        <v>1047.8581159999999</v>
      </c>
      <c r="I219" s="59">
        <v>1639.5823309999998</v>
      </c>
      <c r="J219" s="59">
        <v>884.08274599999993</v>
      </c>
      <c r="K219" s="59">
        <v>1229.7807270000003</v>
      </c>
      <c r="L219" s="59">
        <v>618.56611000000009</v>
      </c>
      <c r="M219" s="59">
        <v>900.60608699999989</v>
      </c>
      <c r="N219" s="59">
        <v>679.13852600000007</v>
      </c>
      <c r="O219" s="59">
        <v>976.32686000000001</v>
      </c>
      <c r="P219" s="59">
        <v>886.4769</v>
      </c>
      <c r="Q219" s="59" t="s">
        <v>81</v>
      </c>
      <c r="R219" s="59">
        <v>1467.6735860000001</v>
      </c>
      <c r="S219" s="59" t="s">
        <v>81</v>
      </c>
      <c r="T219" s="61">
        <f t="shared" si="12"/>
        <v>5583.7959840000003</v>
      </c>
      <c r="U219" s="60">
        <f t="shared" si="13"/>
        <v>4746.2960050000002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42.318585000000006</v>
      </c>
      <c r="G220" s="59">
        <v>0</v>
      </c>
      <c r="H220" s="59">
        <v>36.345841</v>
      </c>
      <c r="I220" s="59">
        <v>48.480158000000003</v>
      </c>
      <c r="J220" s="59">
        <v>35.077452000000001</v>
      </c>
      <c r="K220" s="59">
        <v>54.595765</v>
      </c>
      <c r="L220" s="59">
        <v>77.728913000000006</v>
      </c>
      <c r="M220" s="59">
        <v>81.877285000000001</v>
      </c>
      <c r="N220" s="59">
        <v>17.156496999999998</v>
      </c>
      <c r="O220" s="59">
        <v>23.001377999999999</v>
      </c>
      <c r="P220" s="59">
        <v>17.181659</v>
      </c>
      <c r="Q220" s="59" t="s">
        <v>81</v>
      </c>
      <c r="R220" s="59">
        <v>17.273274000000001</v>
      </c>
      <c r="S220" s="59" t="s">
        <v>81</v>
      </c>
      <c r="T220" s="61">
        <f t="shared" si="12"/>
        <v>200.76363600000002</v>
      </c>
      <c r="U220" s="60">
        <f t="shared" si="13"/>
        <v>207.95458600000001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0</v>
      </c>
      <c r="E221" s="59">
        <v>0</v>
      </c>
      <c r="F221" s="59">
        <v>2.58</v>
      </c>
      <c r="G221" s="59">
        <v>0</v>
      </c>
      <c r="H221" s="59">
        <v>0</v>
      </c>
      <c r="I221" s="59">
        <v>15.52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0</v>
      </c>
      <c r="U221" s="60">
        <f t="shared" si="13"/>
        <v>15.52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66.335999999999999</v>
      </c>
      <c r="G222" s="59">
        <v>0</v>
      </c>
      <c r="H222" s="59">
        <v>5.1840000000000002</v>
      </c>
      <c r="I222" s="59">
        <v>26.783999999999999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5.1840000000000002</v>
      </c>
      <c r="U222" s="60">
        <f t="shared" si="13"/>
        <v>26.783999999999999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201.2609603299999</v>
      </c>
      <c r="E223" s="59">
        <v>220.62401183000065</v>
      </c>
      <c r="F223" s="59">
        <v>0</v>
      </c>
      <c r="G223" s="59">
        <v>694.64510885000004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155.63479300000003</v>
      </c>
      <c r="G224" s="59">
        <v>0</v>
      </c>
      <c r="H224" s="59">
        <v>125.07367699999999</v>
      </c>
      <c r="I224" s="59">
        <v>123.385541</v>
      </c>
      <c r="J224" s="59">
        <v>53.375725999999993</v>
      </c>
      <c r="K224" s="59">
        <v>95.93630499999999</v>
      </c>
      <c r="L224" s="59">
        <v>0</v>
      </c>
      <c r="M224" s="59">
        <v>42.879994999999994</v>
      </c>
      <c r="N224" s="59">
        <v>0</v>
      </c>
      <c r="O224" s="59">
        <v>5.5590849999999996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178.44940299999999</v>
      </c>
      <c r="U224" s="60">
        <f t="shared" si="13"/>
        <v>267.76092599999998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19.233600670000001</v>
      </c>
      <c r="E227" s="59">
        <v>17.447654969999999</v>
      </c>
      <c r="F227" s="59">
        <v>30.916297019999995</v>
      </c>
      <c r="G227" s="59">
        <v>13.88771186</v>
      </c>
      <c r="H227" s="59">
        <v>13.33017242</v>
      </c>
      <c r="I227" s="59">
        <v>30.233984809999999</v>
      </c>
      <c r="J227" s="59">
        <v>7.5903515099999996</v>
      </c>
      <c r="K227" s="59">
        <v>13.083239019999999</v>
      </c>
      <c r="L227" s="59">
        <v>6.7024469699999996</v>
      </c>
      <c r="M227" s="59">
        <v>15.34621666</v>
      </c>
      <c r="N227" s="59">
        <v>6.5874778300000001</v>
      </c>
      <c r="O227" s="59">
        <v>11.438157110000001</v>
      </c>
      <c r="P227" s="59">
        <v>7.7839976999999996</v>
      </c>
      <c r="Q227" s="59" t="s">
        <v>81</v>
      </c>
      <c r="R227" s="59">
        <v>7.6891610199999993</v>
      </c>
      <c r="S227" s="59" t="s">
        <v>81</v>
      </c>
      <c r="T227" s="61">
        <f t="shared" ref="T227:T256" si="14">IFERROR(H227+J227+L227+N227+P227+R227+0+0,"-")</f>
        <v>49.683607450000004</v>
      </c>
      <c r="U227" s="60">
        <f t="shared" ref="U227:U256" si="15">IFERROR(I227+K227+M227+O227,"-")</f>
        <v>70.101597600000005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155.51167806000001</v>
      </c>
      <c r="E228" s="59">
        <v>2642.2536011400007</v>
      </c>
      <c r="F228" s="59">
        <v>368.58634016272725</v>
      </c>
      <c r="G228" s="59">
        <v>737.48632894000389</v>
      </c>
      <c r="H228" s="59">
        <v>2182.1976419327279</v>
      </c>
      <c r="I228" s="59">
        <v>15.52</v>
      </c>
      <c r="J228" s="59">
        <v>459.67724925363638</v>
      </c>
      <c r="K228" s="59">
        <v>2268.911958719998</v>
      </c>
      <c r="L228" s="59">
        <v>171.27272727272728</v>
      </c>
      <c r="M228" s="59">
        <v>292.72241289999999</v>
      </c>
      <c r="N228" s="59">
        <v>2368.1976419327279</v>
      </c>
      <c r="O228" s="59">
        <v>0</v>
      </c>
      <c r="P228" s="59">
        <v>2268.911958719998</v>
      </c>
      <c r="Q228" s="59" t="s">
        <v>81</v>
      </c>
      <c r="R228" s="59">
        <v>2268.911958719998</v>
      </c>
      <c r="S228" s="59" t="s">
        <v>81</v>
      </c>
      <c r="T228" s="61">
        <f t="shared" si="14"/>
        <v>9719.1691778318163</v>
      </c>
      <c r="U228" s="60">
        <f t="shared" si="15"/>
        <v>2577.1543716199981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35.381983059999996</v>
      </c>
      <c r="E229" s="59">
        <v>46.956109529999999</v>
      </c>
      <c r="F229" s="59">
        <v>35.272727272727273</v>
      </c>
      <c r="G229" s="59">
        <v>134.01900406000001</v>
      </c>
      <c r="H229" s="59">
        <v>35.272727272727273</v>
      </c>
      <c r="I229" s="59">
        <v>0</v>
      </c>
      <c r="J229" s="59">
        <v>26.363636363636363</v>
      </c>
      <c r="K229" s="59">
        <v>0</v>
      </c>
      <c r="L229" s="59">
        <v>21.272727272727273</v>
      </c>
      <c r="M229" s="59">
        <v>0</v>
      </c>
      <c r="N229" s="59">
        <v>21.272727272727273</v>
      </c>
      <c r="O229" s="59">
        <v>0</v>
      </c>
      <c r="P229" s="59">
        <v>0</v>
      </c>
      <c r="Q229" s="59" t="s">
        <v>81</v>
      </c>
      <c r="R229" s="59">
        <v>0</v>
      </c>
      <c r="S229" s="59" t="s">
        <v>81</v>
      </c>
      <c r="T229" s="61">
        <f t="shared" si="14"/>
        <v>104.18181818181819</v>
      </c>
      <c r="U229" s="60">
        <f t="shared" si="15"/>
        <v>0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120.12969500000001</v>
      </c>
      <c r="E230" s="59">
        <v>2324.1060841100007</v>
      </c>
      <c r="F230" s="59">
        <v>333.31361289</v>
      </c>
      <c r="G230" s="59">
        <v>319.41945208999999</v>
      </c>
      <c r="H230" s="59">
        <v>2146.9249146600005</v>
      </c>
      <c r="I230" s="59">
        <v>15.52</v>
      </c>
      <c r="J230" s="59">
        <v>433.31361289</v>
      </c>
      <c r="K230" s="59">
        <v>2268.911958719998</v>
      </c>
      <c r="L230" s="59">
        <v>150</v>
      </c>
      <c r="M230" s="59">
        <v>292.72241289999999</v>
      </c>
      <c r="N230" s="59">
        <v>2346.9249146600005</v>
      </c>
      <c r="O230" s="59">
        <v>0</v>
      </c>
      <c r="P230" s="59">
        <v>2268.911958719998</v>
      </c>
      <c r="Q230" s="59" t="s">
        <v>81</v>
      </c>
      <c r="R230" s="59">
        <v>2268.911958719998</v>
      </c>
      <c r="S230" s="59" t="s">
        <v>81</v>
      </c>
      <c r="T230" s="61">
        <f t="shared" si="14"/>
        <v>9614.9873596499983</v>
      </c>
      <c r="U230" s="60">
        <f t="shared" si="15"/>
        <v>2577.1543716199981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0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15.52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0</v>
      </c>
      <c r="U232" s="60">
        <f t="shared" si="15"/>
        <v>15.52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120.12969500000001</v>
      </c>
      <c r="E233" s="59">
        <v>2324.1060841100007</v>
      </c>
      <c r="F233" s="59">
        <v>333.31361289</v>
      </c>
      <c r="G233" s="59">
        <v>319.41945208999999</v>
      </c>
      <c r="H233" s="59">
        <v>2146.9249146600005</v>
      </c>
      <c r="I233" s="59">
        <v>0</v>
      </c>
      <c r="J233" s="59">
        <v>433.31361289</v>
      </c>
      <c r="K233" s="59">
        <v>2268.911958719998</v>
      </c>
      <c r="L233" s="59">
        <v>150</v>
      </c>
      <c r="M233" s="59">
        <v>292.72241289999999</v>
      </c>
      <c r="N233" s="59">
        <v>2346.9249146600005</v>
      </c>
      <c r="O233" s="59">
        <v>0</v>
      </c>
      <c r="P233" s="59">
        <v>2268.911958719998</v>
      </c>
      <c r="Q233" s="59" t="s">
        <v>81</v>
      </c>
      <c r="R233" s="59">
        <v>2268.911958719998</v>
      </c>
      <c r="S233" s="59" t="s">
        <v>81</v>
      </c>
      <c r="T233" s="61">
        <f t="shared" si="14"/>
        <v>9614.9873596499983</v>
      </c>
      <c r="U233" s="60">
        <f t="shared" si="15"/>
        <v>2561.6343716199981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271.19140749999997</v>
      </c>
      <c r="F235" s="59">
        <v>0</v>
      </c>
      <c r="G235" s="59">
        <v>284.04787278999999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271.19140749999997</v>
      </c>
      <c r="F236" s="59">
        <v>0</v>
      </c>
      <c r="G236" s="59">
        <v>284.04787278999999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0</v>
      </c>
      <c r="E240" s="59">
        <v>0</v>
      </c>
      <c r="F240" s="59">
        <v>0</v>
      </c>
      <c r="G240" s="59">
        <v>0</v>
      </c>
      <c r="H240" s="59">
        <v>-2.1100277081131936E-13</v>
      </c>
      <c r="I240" s="59">
        <v>0</v>
      </c>
      <c r="J240" s="59">
        <v>0</v>
      </c>
      <c r="K240" s="59">
        <v>-1.7462298274040223E-13</v>
      </c>
      <c r="L240" s="59">
        <v>0</v>
      </c>
      <c r="M240" s="59">
        <v>-1.4551915228366852E-14</v>
      </c>
      <c r="N240" s="59">
        <v>-2.1100277081131936E-13</v>
      </c>
      <c r="O240" s="59">
        <v>0</v>
      </c>
      <c r="P240" s="59">
        <v>2.0372681319713593E-13</v>
      </c>
      <c r="Q240" s="59" t="s">
        <v>81</v>
      </c>
      <c r="R240" s="59">
        <v>0</v>
      </c>
      <c r="S240" s="59" t="s">
        <v>81</v>
      </c>
      <c r="T240" s="61">
        <f t="shared" si="14"/>
        <v>-2.1827872842550279E-13</v>
      </c>
      <c r="U240" s="60">
        <f t="shared" si="15"/>
        <v>-1.8917489796876909E-13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173.70635721197053</v>
      </c>
      <c r="E241" s="59">
        <v>2648.4223872725552</v>
      </c>
      <c r="F241" s="59">
        <v>848.79256253939491</v>
      </c>
      <c r="G241" s="59">
        <v>1213.8161895869966</v>
      </c>
      <c r="H241" s="59">
        <v>2555.3568760669987</v>
      </c>
      <c r="I241" s="59">
        <v>268.71095091210714</v>
      </c>
      <c r="J241" s="59">
        <v>1003.211046757106</v>
      </c>
      <c r="K241" s="59">
        <v>2712.8263393944644</v>
      </c>
      <c r="L241" s="59">
        <v>509.50713547258454</v>
      </c>
      <c r="M241" s="59">
        <v>981.53196117497885</v>
      </c>
      <c r="N241" s="59">
        <v>2981.8019810113992</v>
      </c>
      <c r="O241" s="59">
        <v>732.80675489341877</v>
      </c>
      <c r="P241" s="59">
        <v>3053.3252498317038</v>
      </c>
      <c r="Q241" s="59" t="s">
        <v>81</v>
      </c>
      <c r="R241" s="59">
        <v>3129.909968160885</v>
      </c>
      <c r="S241" s="59" t="s">
        <v>81</v>
      </c>
      <c r="T241" s="61">
        <f t="shared" si="14"/>
        <v>13233.112257300676</v>
      </c>
      <c r="U241" s="60">
        <f t="shared" si="15"/>
        <v>4695.8760063749696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120.12969500000001</v>
      </c>
      <c r="E242" s="59">
        <v>2595.2974916100002</v>
      </c>
      <c r="F242" s="59">
        <v>333.31361289</v>
      </c>
      <c r="G242" s="59">
        <v>703.46732487999998</v>
      </c>
      <c r="H242" s="59">
        <v>2146.9249146600005</v>
      </c>
      <c r="I242" s="59">
        <v>0</v>
      </c>
      <c r="J242" s="59">
        <v>433.31361289</v>
      </c>
      <c r="K242" s="59">
        <v>2268.911958719998</v>
      </c>
      <c r="L242" s="59">
        <v>150</v>
      </c>
      <c r="M242" s="59">
        <v>292.72241289999999</v>
      </c>
      <c r="N242" s="59">
        <v>2346.9249146600005</v>
      </c>
      <c r="O242" s="59">
        <v>0</v>
      </c>
      <c r="P242" s="59">
        <v>2268.911958719998</v>
      </c>
      <c r="Q242" s="59" t="s">
        <v>81</v>
      </c>
      <c r="R242" s="59">
        <v>2268.911958719998</v>
      </c>
      <c r="S242" s="59" t="s">
        <v>81</v>
      </c>
      <c r="T242" s="61">
        <f t="shared" si="14"/>
        <v>9614.9873596499983</v>
      </c>
      <c r="U242" s="60">
        <f t="shared" si="15"/>
        <v>2561.6343716199981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0</v>
      </c>
      <c r="E243" s="59">
        <v>4.2146700000018775</v>
      </c>
      <c r="F243" s="59">
        <v>0</v>
      </c>
      <c r="G243" s="59">
        <v>100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59" t="s">
        <v>81</v>
      </c>
      <c r="R243" s="59">
        <v>0</v>
      </c>
      <c r="S243" s="59" t="s">
        <v>81</v>
      </c>
      <c r="T243" s="61">
        <f t="shared" si="14"/>
        <v>0</v>
      </c>
      <c r="U243" s="60">
        <f t="shared" si="15"/>
        <v>0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0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120.129695</v>
      </c>
      <c r="E245" s="59">
        <v>2591.0828216099985</v>
      </c>
      <c r="F245" s="59">
        <v>333.31361289</v>
      </c>
      <c r="G245" s="59">
        <v>603.46732487999998</v>
      </c>
      <c r="H245" s="59">
        <v>2146.9249146600005</v>
      </c>
      <c r="I245" s="59">
        <v>0</v>
      </c>
      <c r="J245" s="59">
        <v>433.31361289</v>
      </c>
      <c r="K245" s="59">
        <v>2268.911958719998</v>
      </c>
      <c r="L245" s="59">
        <v>150</v>
      </c>
      <c r="M245" s="59">
        <v>292.72241289999999</v>
      </c>
      <c r="N245" s="59">
        <v>2346.9249146600005</v>
      </c>
      <c r="O245" s="59">
        <v>0</v>
      </c>
      <c r="P245" s="59">
        <v>2268.911958719998</v>
      </c>
      <c r="Q245" s="59" t="s">
        <v>81</v>
      </c>
      <c r="R245" s="59">
        <v>2268.911958719998</v>
      </c>
      <c r="S245" s="59" t="s">
        <v>81</v>
      </c>
      <c r="T245" s="61">
        <f t="shared" si="14"/>
        <v>9614.9873596499983</v>
      </c>
      <c r="U245" s="60">
        <f t="shared" si="15"/>
        <v>2561.6343716199981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53.576662211970699</v>
      </c>
      <c r="E246" s="59">
        <v>53.124895662555055</v>
      </c>
      <c r="F246" s="59">
        <v>515.47894964939496</v>
      </c>
      <c r="G246" s="59">
        <v>510.34886470699996</v>
      </c>
      <c r="H246" s="59">
        <v>408.43196140699797</v>
      </c>
      <c r="I246" s="59">
        <v>268.71095091210714</v>
      </c>
      <c r="J246" s="59">
        <v>569.89743386710597</v>
      </c>
      <c r="K246" s="59">
        <v>443.91438067446626</v>
      </c>
      <c r="L246" s="59">
        <v>359.50713547258454</v>
      </c>
      <c r="M246" s="59">
        <v>688.80954827497908</v>
      </c>
      <c r="N246" s="59">
        <v>634.87706635139864</v>
      </c>
      <c r="O246" s="59">
        <v>732.80675489341877</v>
      </c>
      <c r="P246" s="59">
        <v>784.41329111170592</v>
      </c>
      <c r="Q246" s="59" t="s">
        <v>81</v>
      </c>
      <c r="R246" s="59">
        <v>860.99800944088702</v>
      </c>
      <c r="S246" s="59" t="s">
        <v>81</v>
      </c>
      <c r="T246" s="61">
        <f t="shared" si="14"/>
        <v>3618.1248976506799</v>
      </c>
      <c r="U246" s="60">
        <f t="shared" si="15"/>
        <v>2134.2416347549711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-1.8740564655672642E-13</v>
      </c>
      <c r="E247" s="59">
        <v>0</v>
      </c>
      <c r="F247" s="59">
        <v>-5.8207660913467408E-14</v>
      </c>
      <c r="G247" s="59">
        <v>-5.8207660913467408E-14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-2.255546860396862E-13</v>
      </c>
      <c r="N247" s="59">
        <v>0</v>
      </c>
      <c r="O247" s="59">
        <v>0</v>
      </c>
      <c r="P247" s="59">
        <v>0</v>
      </c>
      <c r="Q247" s="59" t="s">
        <v>81</v>
      </c>
      <c r="R247" s="59">
        <v>0</v>
      </c>
      <c r="S247" s="59" t="s">
        <v>81</v>
      </c>
      <c r="T247" s="61">
        <f t="shared" si="14"/>
        <v>0</v>
      </c>
      <c r="U247" s="60">
        <f t="shared" si="15"/>
        <v>-2.255546860396862E-13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1923.9116663266996</v>
      </c>
      <c r="E248" s="59">
        <v>3036.0642356558601</v>
      </c>
      <c r="F248" s="59">
        <v>3095.9421992486077</v>
      </c>
      <c r="G248" s="59">
        <v>2387.6406827347018</v>
      </c>
      <c r="H248" s="59">
        <v>3186.1848379289186</v>
      </c>
      <c r="I248" s="59">
        <v>2783.2127727585066</v>
      </c>
      <c r="J248" s="59">
        <v>3198.3883100901166</v>
      </c>
      <c r="K248" s="59">
        <v>3886.6426768747806</v>
      </c>
      <c r="L248" s="59">
        <v>3424.289827644574</v>
      </c>
      <c r="M248" s="59">
        <v>3615.9926543890615</v>
      </c>
      <c r="N248" s="59">
        <v>3579.086084611954</v>
      </c>
      <c r="O248" s="59">
        <v>4006.2338324573902</v>
      </c>
      <c r="P248" s="59">
        <v>4270.7273737417345</v>
      </c>
      <c r="Q248" s="59" t="s">
        <v>81</v>
      </c>
      <c r="R248" s="59">
        <v>5233.2656620115595</v>
      </c>
      <c r="S248" s="59" t="s">
        <v>81</v>
      </c>
      <c r="T248" s="61">
        <f t="shared" si="14"/>
        <v>22891.942096028855</v>
      </c>
      <c r="U248" s="60">
        <f t="shared" si="15"/>
        <v>14292.081936479739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-1929.2925625300002</v>
      </c>
      <c r="E249" s="59">
        <v>-2908.1678049444931</v>
      </c>
      <c r="F249" s="59">
        <v>-2976.7032109752486</v>
      </c>
      <c r="G249" s="59">
        <v>-2770.4426865069995</v>
      </c>
      <c r="H249" s="59">
        <v>-2953.7603816711626</v>
      </c>
      <c r="I249" s="59">
        <v>-3464.9024900000004</v>
      </c>
      <c r="J249" s="59">
        <v>-2654.976798729017</v>
      </c>
      <c r="K249" s="59">
        <v>-3340.3196400000006</v>
      </c>
      <c r="L249" s="59">
        <v>-2645.9201717948549</v>
      </c>
      <c r="M249" s="59">
        <v>-3222.9557099999997</v>
      </c>
      <c r="N249" s="59">
        <v>-2548.4191656228554</v>
      </c>
      <c r="O249" s="59">
        <v>-3341.9690396249998</v>
      </c>
      <c r="P249" s="59">
        <v>-3441.4048461581247</v>
      </c>
      <c r="Q249" s="59" t="s">
        <v>81</v>
      </c>
      <c r="R249" s="59">
        <v>-3587.5789286602412</v>
      </c>
      <c r="S249" s="59" t="s">
        <v>81</v>
      </c>
      <c r="T249" s="61">
        <f t="shared" si="14"/>
        <v>-17832.060292636255</v>
      </c>
      <c r="U249" s="60">
        <f t="shared" si="15"/>
        <v>-13370.146879625001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-1929.2925625300002</v>
      </c>
      <c r="E250" s="59">
        <v>-2908.1794779900006</v>
      </c>
      <c r="F250" s="59">
        <v>-2977.3008411922415</v>
      </c>
      <c r="G250" s="59">
        <v>-2770.4569586999996</v>
      </c>
      <c r="H250" s="59">
        <v>-2953.7603816711626</v>
      </c>
      <c r="I250" s="59">
        <v>-3341.5169490000003</v>
      </c>
      <c r="J250" s="59">
        <v>-2654.976798729017</v>
      </c>
      <c r="K250" s="59">
        <v>-3244.3833350000004</v>
      </c>
      <c r="L250" s="59">
        <v>-2645.9201717948549</v>
      </c>
      <c r="M250" s="59">
        <v>-3180.0757149999999</v>
      </c>
      <c r="N250" s="59">
        <v>-2548.4191656228554</v>
      </c>
      <c r="O250" s="59">
        <v>-3336.409954625</v>
      </c>
      <c r="P250" s="59">
        <v>-3441.4048461581247</v>
      </c>
      <c r="Q250" s="59" t="s">
        <v>81</v>
      </c>
      <c r="R250" s="59">
        <v>-3587.6395161581254</v>
      </c>
      <c r="S250" s="59" t="s">
        <v>81</v>
      </c>
      <c r="T250" s="61">
        <f t="shared" si="14"/>
        <v>-17832.120880134138</v>
      </c>
      <c r="U250" s="60">
        <f t="shared" si="15"/>
        <v>-13102.385953625002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</v>
      </c>
      <c r="E251" s="59">
        <v>1.1673045507450297E-2</v>
      </c>
      <c r="F251" s="59">
        <v>0.59763021699289054</v>
      </c>
      <c r="G251" s="59">
        <v>1.4272193000124389E-2</v>
      </c>
      <c r="H251" s="59">
        <v>0</v>
      </c>
      <c r="I251" s="59">
        <v>-123.3855410000001</v>
      </c>
      <c r="J251" s="59">
        <v>0</v>
      </c>
      <c r="K251" s="59">
        <v>-95.936305000000175</v>
      </c>
      <c r="L251" s="59">
        <v>0</v>
      </c>
      <c r="M251" s="59">
        <v>-42.879994999999781</v>
      </c>
      <c r="N251" s="59">
        <v>0</v>
      </c>
      <c r="O251" s="59">
        <v>-5.5590849999998682</v>
      </c>
      <c r="P251" s="59">
        <v>0</v>
      </c>
      <c r="Q251" s="59" t="s">
        <v>81</v>
      </c>
      <c r="R251" s="59">
        <v>6.0587497884171171E-2</v>
      </c>
      <c r="S251" s="59" t="s">
        <v>81</v>
      </c>
      <c r="T251" s="61">
        <f t="shared" si="14"/>
        <v>6.0587497884171171E-2</v>
      </c>
      <c r="U251" s="60">
        <f t="shared" si="15"/>
        <v>-267.76092599999993</v>
      </c>
    </row>
    <row r="252" spans="1:21" s="18" customFormat="1" ht="27.75" customHeight="1" x14ac:dyDescent="0.25">
      <c r="A252" s="26" t="s">
        <v>127</v>
      </c>
      <c r="B252" s="16" t="s">
        <v>712</v>
      </c>
      <c r="C252" s="50" t="s">
        <v>312</v>
      </c>
      <c r="D252" s="59">
        <v>-18.194679151970519</v>
      </c>
      <c r="E252" s="59">
        <v>-6.1687861325544873</v>
      </c>
      <c r="F252" s="59">
        <v>-480.20622237666765</v>
      </c>
      <c r="G252" s="59">
        <v>-476.32986064699276</v>
      </c>
      <c r="H252" s="59">
        <v>-373.15923413427072</v>
      </c>
      <c r="I252" s="59">
        <v>-253.19095091210713</v>
      </c>
      <c r="J252" s="59">
        <v>-543.53379750346971</v>
      </c>
      <c r="K252" s="59">
        <v>-443.91438067446643</v>
      </c>
      <c r="L252" s="59">
        <v>-338.23440819985728</v>
      </c>
      <c r="M252" s="59">
        <v>-688.80954827497885</v>
      </c>
      <c r="N252" s="59">
        <v>-613.60433907867127</v>
      </c>
      <c r="O252" s="59">
        <v>-732.80675489341877</v>
      </c>
      <c r="P252" s="59">
        <v>-784.4132911117058</v>
      </c>
      <c r="Q252" s="59" t="s">
        <v>81</v>
      </c>
      <c r="R252" s="59">
        <v>-860.99800944088702</v>
      </c>
      <c r="S252" s="59" t="s">
        <v>81</v>
      </c>
      <c r="T252" s="61">
        <f t="shared" si="14"/>
        <v>-3513.9430794688619</v>
      </c>
      <c r="U252" s="60">
        <f t="shared" si="15"/>
        <v>-2118.7216347549711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0</v>
      </c>
      <c r="E253" s="59">
        <v>0</v>
      </c>
      <c r="F253" s="59">
        <v>0</v>
      </c>
      <c r="G253" s="59">
        <v>-100</v>
      </c>
      <c r="H253" s="59">
        <v>0</v>
      </c>
      <c r="I253" s="59">
        <v>15.52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0</v>
      </c>
      <c r="U253" s="60">
        <f t="shared" si="15"/>
        <v>15.52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-18.194679151970519</v>
      </c>
      <c r="E254" s="59">
        <v>-6.1687861325544873</v>
      </c>
      <c r="F254" s="59">
        <v>-480.20622237666765</v>
      </c>
      <c r="G254" s="59">
        <v>-376.32986064699276</v>
      </c>
      <c r="H254" s="59">
        <v>-373.15923413427089</v>
      </c>
      <c r="I254" s="59">
        <v>-268.71095091210714</v>
      </c>
      <c r="J254" s="59">
        <v>-543.5337975034696</v>
      </c>
      <c r="K254" s="59">
        <v>-443.91438067446643</v>
      </c>
      <c r="L254" s="59">
        <v>-338.23440819985728</v>
      </c>
      <c r="M254" s="59">
        <v>-688.80954827497885</v>
      </c>
      <c r="N254" s="59">
        <v>-613.60433907867161</v>
      </c>
      <c r="O254" s="59">
        <v>-732.80675489341877</v>
      </c>
      <c r="P254" s="59">
        <v>-784.4132911117058</v>
      </c>
      <c r="Q254" s="59" t="s">
        <v>81</v>
      </c>
      <c r="R254" s="59">
        <v>-860.99800944088702</v>
      </c>
      <c r="S254" s="59" t="s">
        <v>81</v>
      </c>
      <c r="T254" s="61">
        <f t="shared" si="14"/>
        <v>-3513.9430794688624</v>
      </c>
      <c r="U254" s="60">
        <f t="shared" si="15"/>
        <v>-2134.2416347549711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>
        <v>134.49123373351452</v>
      </c>
      <c r="E255" s="59">
        <v>270.28073908439058</v>
      </c>
      <c r="F255" s="59">
        <v>0</v>
      </c>
      <c r="G255" s="59">
        <v>356.20782237780281</v>
      </c>
      <c r="H255" s="59">
        <v>0</v>
      </c>
      <c r="I255" s="59">
        <v>942.67272727272734</v>
      </c>
      <c r="J255" s="59">
        <v>0</v>
      </c>
      <c r="K255" s="59">
        <v>-102.78181818181818</v>
      </c>
      <c r="L255" s="59">
        <v>0</v>
      </c>
      <c r="M255" s="59">
        <v>293.58181818181816</v>
      </c>
      <c r="N255" s="59">
        <v>0</v>
      </c>
      <c r="O255" s="59">
        <v>83.127272727272739</v>
      </c>
      <c r="P255" s="59">
        <v>83.127272727272739</v>
      </c>
      <c r="Q255" s="59" t="s">
        <v>81</v>
      </c>
      <c r="R255" s="59">
        <v>83.127272727272739</v>
      </c>
      <c r="S255" s="59" t="s">
        <v>81</v>
      </c>
      <c r="T255" s="61">
        <f t="shared" si="14"/>
        <v>166.25454545454548</v>
      </c>
      <c r="U255" s="60">
        <f t="shared" si="15"/>
        <v>1216.6000000000001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110.91565837824339</v>
      </c>
      <c r="E256" s="59">
        <v>392.00838366320306</v>
      </c>
      <c r="F256" s="59">
        <v>-360.9672341033085</v>
      </c>
      <c r="G256" s="59">
        <v>-502.92404204148761</v>
      </c>
      <c r="H256" s="59">
        <v>-140.73477787651473</v>
      </c>
      <c r="I256" s="59">
        <v>7.7920591191264066</v>
      </c>
      <c r="J256" s="59">
        <v>-0.12228614237005786</v>
      </c>
      <c r="K256" s="59">
        <v>-0.3731619815046372</v>
      </c>
      <c r="L256" s="59">
        <v>440.13524764986175</v>
      </c>
      <c r="M256" s="59">
        <v>-2.1907857040989143</v>
      </c>
      <c r="N256" s="59">
        <v>417.0625799104273</v>
      </c>
      <c r="O256" s="59">
        <v>14.585310666244382</v>
      </c>
      <c r="P256" s="59">
        <v>128.03650919917675</v>
      </c>
      <c r="Q256" s="59" t="s">
        <v>81</v>
      </c>
      <c r="R256" s="59">
        <v>867.81599663770396</v>
      </c>
      <c r="S256" s="59" t="s">
        <v>81</v>
      </c>
      <c r="T256" s="61">
        <f t="shared" si="14"/>
        <v>1712.1932693782851</v>
      </c>
      <c r="U256" s="60">
        <f t="shared" si="15"/>
        <v>19.813422099767237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0</v>
      </c>
      <c r="E257" s="59">
        <v>110.915658378252</v>
      </c>
      <c r="F257" s="59">
        <v>502.9240420414551</v>
      </c>
      <c r="G257" s="59">
        <v>502.924042041456</v>
      </c>
      <c r="H257" s="59">
        <v>141.9568079381466</v>
      </c>
      <c r="I257" s="59">
        <v>-3.1604940886609256E-11</v>
      </c>
      <c r="J257" s="59">
        <v>1.2220300616318696</v>
      </c>
      <c r="K257" s="59">
        <v>7.7920591190948016</v>
      </c>
      <c r="L257" s="59">
        <v>1.0997439192618117</v>
      </c>
      <c r="M257" s="59">
        <v>7.4188971375901644</v>
      </c>
      <c r="N257" s="59">
        <v>441.23499156912357</v>
      </c>
      <c r="O257" s="59">
        <v>5.2281114334912502</v>
      </c>
      <c r="P257" s="59">
        <v>19.813422099735632</v>
      </c>
      <c r="Q257" s="59" t="s">
        <v>81</v>
      </c>
      <c r="R257" s="59">
        <v>147.8499312989124</v>
      </c>
      <c r="S257" s="59" t="s">
        <v>81</v>
      </c>
      <c r="T257" s="61">
        <f>H257</f>
        <v>141.9568079381466</v>
      </c>
      <c r="U257" s="60">
        <f>I257</f>
        <v>-3.1604940886609256E-11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110.91565837824339</v>
      </c>
      <c r="E258" s="79">
        <v>502.9240420414551</v>
      </c>
      <c r="F258" s="79">
        <v>141.9568079381466</v>
      </c>
      <c r="G258" s="79">
        <v>-3.1604940886609256E-11</v>
      </c>
      <c r="H258" s="79">
        <v>1.2220300616318696</v>
      </c>
      <c r="I258" s="79">
        <v>7.7920591190948016</v>
      </c>
      <c r="J258" s="79">
        <v>1.0997439192618117</v>
      </c>
      <c r="K258" s="79">
        <v>7.4188971375901644</v>
      </c>
      <c r="L258" s="79">
        <v>441.23499156912357</v>
      </c>
      <c r="M258" s="79">
        <v>5.2281114334912502</v>
      </c>
      <c r="N258" s="79">
        <v>858.29757147955092</v>
      </c>
      <c r="O258" s="79">
        <v>19.813422099735632</v>
      </c>
      <c r="P258" s="79">
        <v>147.8499312989124</v>
      </c>
      <c r="Q258" s="79" t="s">
        <v>81</v>
      </c>
      <c r="R258" s="79">
        <v>1015.6659279366163</v>
      </c>
      <c r="S258" s="79" t="s">
        <v>81</v>
      </c>
      <c r="T258" s="64">
        <f>0</f>
        <v>0</v>
      </c>
      <c r="U258" s="65">
        <f>O258</f>
        <v>19.813422099735632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2369.4223205546264</v>
      </c>
      <c r="E260" s="59">
        <v>1191.1067519780299</v>
      </c>
      <c r="F260" s="59">
        <v>1121.5399327726134</v>
      </c>
      <c r="G260" s="59">
        <v>704.83031613109426</v>
      </c>
      <c r="H260" s="59">
        <v>1224.4204339514233</v>
      </c>
      <c r="I260" s="59">
        <v>919.76599773020325</v>
      </c>
      <c r="J260" s="59">
        <v>1288.3693251555264</v>
      </c>
      <c r="K260" s="59">
        <v>961.02954962864919</v>
      </c>
      <c r="L260" s="59">
        <v>1420.7881130198673</v>
      </c>
      <c r="M260" s="59">
        <v>1006.3340238611812</v>
      </c>
      <c r="N260" s="59">
        <v>1534.0706553585244</v>
      </c>
      <c r="O260" s="59">
        <v>1049.2397475223768</v>
      </c>
      <c r="P260" s="59">
        <v>1092.1855845360722</v>
      </c>
      <c r="Q260" s="59" t="s">
        <v>81</v>
      </c>
      <c r="R260" s="59">
        <v>1092.1855845360722</v>
      </c>
      <c r="S260" s="59" t="s">
        <v>81</v>
      </c>
      <c r="T260" s="61">
        <f>R260</f>
        <v>1092.1855845360722</v>
      </c>
      <c r="U260" s="60">
        <f t="shared" ref="U260:U291" si="16">O260</f>
        <v>1049.2397475223768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>
        <v>0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>
        <v>0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>
        <v>0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>
        <v>0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>
        <v>0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>
        <v>0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>
        <v>0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>
        <v>0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>
        <v>0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>
        <v>0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>
        <v>1979.6538649500001</v>
      </c>
      <c r="E271" s="59">
        <v>670.8542262200001</v>
      </c>
      <c r="F271" s="59">
        <v>615.40427034220727</v>
      </c>
      <c r="G271" s="59">
        <v>504.71647959000012</v>
      </c>
      <c r="H271" s="59">
        <v>652.01710138667158</v>
      </c>
      <c r="I271" s="59">
        <v>719.65216118910905</v>
      </c>
      <c r="J271" s="59">
        <v>689.03128043232959</v>
      </c>
      <c r="K271" s="59">
        <v>760.91571308755499</v>
      </c>
      <c r="L271" s="59">
        <v>721.27674241406226</v>
      </c>
      <c r="M271" s="59">
        <v>806.22018732008712</v>
      </c>
      <c r="N271" s="59">
        <v>730.87921018114355</v>
      </c>
      <c r="O271" s="59">
        <v>849.12591098128257</v>
      </c>
      <c r="P271" s="59">
        <v>892.07174799497795</v>
      </c>
      <c r="Q271" s="59" t="s">
        <v>81</v>
      </c>
      <c r="R271" s="59">
        <v>892.07174799497795</v>
      </c>
      <c r="S271" s="59" t="s">
        <v>81</v>
      </c>
      <c r="T271" s="61">
        <f t="shared" si="17"/>
        <v>892.07174799497795</v>
      </c>
      <c r="U271" s="60">
        <f t="shared" si="16"/>
        <v>849.12591098128257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>
        <v>1242.4811169599998</v>
      </c>
      <c r="E272" s="59">
        <v>24.740334590000003</v>
      </c>
      <c r="F272" s="59">
        <v>40.997928470999675</v>
      </c>
      <c r="G272" s="59">
        <v>0.15319289000000061</v>
      </c>
      <c r="H272" s="59">
        <v>25.310179439999725</v>
      </c>
      <c r="I272" s="59">
        <v>20.017117200201028</v>
      </c>
      <c r="J272" s="59">
        <v>25.310179439999725</v>
      </c>
      <c r="K272" s="59">
        <v>20.017117200201028</v>
      </c>
      <c r="L272" s="59">
        <v>25.310179439999725</v>
      </c>
      <c r="M272" s="59">
        <v>20.017117200201028</v>
      </c>
      <c r="N272" s="59">
        <v>5.3101794399997306</v>
      </c>
      <c r="O272" s="59">
        <v>20.017117200201028</v>
      </c>
      <c r="P272" s="59">
        <v>20.017117200201028</v>
      </c>
      <c r="Q272" s="59" t="s">
        <v>81</v>
      </c>
      <c r="R272" s="59">
        <v>20.017117200201028</v>
      </c>
      <c r="S272" s="59" t="s">
        <v>81</v>
      </c>
      <c r="T272" s="61">
        <f t="shared" si="17"/>
        <v>20.017117200201028</v>
      </c>
      <c r="U272" s="60">
        <f t="shared" si="16"/>
        <v>20.017117200201028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>
        <v>0</v>
      </c>
      <c r="E273" s="59">
        <v>0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>
        <v>0</v>
      </c>
      <c r="E274" s="59">
        <v>0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>
        <v>43.191274739999997</v>
      </c>
      <c r="E275" s="59">
        <v>21.995947480000009</v>
      </c>
      <c r="F275" s="59">
        <v>0</v>
      </c>
      <c r="G275" s="59">
        <v>13.589717559999997</v>
      </c>
      <c r="H275" s="59">
        <v>0</v>
      </c>
      <c r="I275" s="59">
        <v>10.367259078000206</v>
      </c>
      <c r="J275" s="59">
        <v>0</v>
      </c>
      <c r="K275" s="59">
        <v>7.6323231643358014</v>
      </c>
      <c r="L275" s="59">
        <v>0</v>
      </c>
      <c r="M275" s="59">
        <v>7.632323164335685</v>
      </c>
      <c r="N275" s="59">
        <v>0</v>
      </c>
      <c r="O275" s="59">
        <v>7.632323164335685</v>
      </c>
      <c r="P275" s="59">
        <v>7.6323231643359177</v>
      </c>
      <c r="Q275" s="59" t="s">
        <v>81</v>
      </c>
      <c r="R275" s="59">
        <v>7.6323231643359177</v>
      </c>
      <c r="S275" s="59" t="s">
        <v>81</v>
      </c>
      <c r="T275" s="61">
        <f t="shared" si="17"/>
        <v>7.6323231643359177</v>
      </c>
      <c r="U275" s="60">
        <f t="shared" si="16"/>
        <v>7.632323164335685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>
        <v>35.395486720000001</v>
      </c>
      <c r="E276" s="59">
        <v>16.560962879999998</v>
      </c>
      <c r="F276" s="59">
        <v>0</v>
      </c>
      <c r="G276" s="59">
        <v>10.61076512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>
        <v>0</v>
      </c>
      <c r="E278" s="59">
        <v>0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>
        <v>0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>
        <v>0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>
        <v>0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>
        <v>0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>
        <v>0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>
        <v>0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>
        <v>0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>
        <v>0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346.57718086462631</v>
      </c>
      <c r="E287" s="59">
        <v>498.25657827802985</v>
      </c>
      <c r="F287" s="59">
        <v>506.13566243040611</v>
      </c>
      <c r="G287" s="59">
        <v>186.52411898109415</v>
      </c>
      <c r="H287" s="59">
        <v>572.40333256475174</v>
      </c>
      <c r="I287" s="59">
        <v>189.74657746309398</v>
      </c>
      <c r="J287" s="59">
        <v>599.33804472319684</v>
      </c>
      <c r="K287" s="59">
        <v>192.48151337675841</v>
      </c>
      <c r="L287" s="59">
        <v>699.51137060580504</v>
      </c>
      <c r="M287" s="59">
        <v>192.48151337675841</v>
      </c>
      <c r="N287" s="59">
        <v>803.19144517738084</v>
      </c>
      <c r="O287" s="59">
        <v>192.48151337675853</v>
      </c>
      <c r="P287" s="59">
        <v>192.48151337675827</v>
      </c>
      <c r="Q287" s="59" t="s">
        <v>81</v>
      </c>
      <c r="R287" s="59">
        <v>192.48151337675827</v>
      </c>
      <c r="S287" s="59" t="s">
        <v>81</v>
      </c>
      <c r="T287" s="61">
        <f t="shared" si="17"/>
        <v>192.48151337675827</v>
      </c>
      <c r="U287" s="60">
        <f t="shared" si="16"/>
        <v>192.48151337675853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225.32722126650992</v>
      </c>
      <c r="E288" s="59">
        <v>78.040739206776976</v>
      </c>
      <c r="F288" s="59">
        <v>93.101334176881807</v>
      </c>
      <c r="G288" s="59">
        <v>21.862418340279678</v>
      </c>
      <c r="H288" s="59">
        <v>103.27313774493572</v>
      </c>
      <c r="I288" s="59">
        <v>0</v>
      </c>
      <c r="J288" s="59">
        <v>109.55010846560717</v>
      </c>
      <c r="K288" s="59">
        <v>0</v>
      </c>
      <c r="L288" s="59">
        <v>122.68996486579974</v>
      </c>
      <c r="M288" s="59">
        <v>0</v>
      </c>
      <c r="N288" s="59">
        <v>133.988725399929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>
        <v>5686.9120044640822</v>
      </c>
      <c r="E289" s="59">
        <v>5407.9167400617553</v>
      </c>
      <c r="F289" s="59">
        <v>5368.1492174900477</v>
      </c>
      <c r="G289" s="59">
        <v>5399.2745224118107</v>
      </c>
      <c r="H289" s="59">
        <v>3862.3626526828757</v>
      </c>
      <c r="I289" s="59">
        <v>3814.7564480432716</v>
      </c>
      <c r="J289" s="59">
        <v>3485.6442800582108</v>
      </c>
      <c r="K289" s="59">
        <v>3796.3933487916579</v>
      </c>
      <c r="L289" s="59">
        <v>3226.0983079288471</v>
      </c>
      <c r="M289" s="59">
        <v>4021.300709481292</v>
      </c>
      <c r="N289" s="59">
        <v>3393.2993479442162</v>
      </c>
      <c r="O289" s="59">
        <v>4040.8552879032354</v>
      </c>
      <c r="P289" s="59">
        <v>3264.8409278702734</v>
      </c>
      <c r="Q289" s="59" t="s">
        <v>81</v>
      </c>
      <c r="R289" s="59">
        <v>2538.2864312140878</v>
      </c>
      <c r="S289" s="59" t="s">
        <v>81</v>
      </c>
      <c r="T289" s="61">
        <f t="shared" si="17"/>
        <v>2538.2864312140878</v>
      </c>
      <c r="U289" s="60">
        <f t="shared" si="16"/>
        <v>4040.8552879032354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>
        <v>0</v>
      </c>
      <c r="H290" s="59" t="s">
        <v>81</v>
      </c>
      <c r="I290" s="59">
        <v>0</v>
      </c>
      <c r="J290" s="59" t="s">
        <v>81</v>
      </c>
      <c r="K290" s="59">
        <v>0</v>
      </c>
      <c r="L290" s="59" t="s">
        <v>81</v>
      </c>
      <c r="M290" s="59">
        <v>0</v>
      </c>
      <c r="N290" s="59" t="s">
        <v>81</v>
      </c>
      <c r="O290" s="59">
        <v>0</v>
      </c>
      <c r="P290" s="59">
        <v>0</v>
      </c>
      <c r="Q290" s="59" t="s">
        <v>81</v>
      </c>
      <c r="R290" s="59">
        <v>0</v>
      </c>
      <c r="S290" s="59" t="s">
        <v>81</v>
      </c>
      <c r="T290" s="61">
        <f t="shared" si="17"/>
        <v>0</v>
      </c>
      <c r="U290" s="60">
        <f t="shared" si="16"/>
        <v>0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>
        <v>0</v>
      </c>
      <c r="H291" s="59" t="s">
        <v>81</v>
      </c>
      <c r="I291" s="59">
        <v>0</v>
      </c>
      <c r="J291" s="59" t="s">
        <v>81</v>
      </c>
      <c r="K291" s="59">
        <v>0</v>
      </c>
      <c r="L291" s="59" t="s">
        <v>81</v>
      </c>
      <c r="M291" s="59">
        <v>0</v>
      </c>
      <c r="N291" s="59" t="s">
        <v>81</v>
      </c>
      <c r="O291" s="59">
        <v>0</v>
      </c>
      <c r="P291" s="59">
        <v>0</v>
      </c>
      <c r="Q291" s="59" t="s">
        <v>81</v>
      </c>
      <c r="R291" s="59">
        <v>0</v>
      </c>
      <c r="S291" s="59" t="s">
        <v>81</v>
      </c>
      <c r="T291" s="61">
        <f t="shared" si="17"/>
        <v>0</v>
      </c>
      <c r="U291" s="60">
        <f t="shared" si="16"/>
        <v>0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>
        <v>194.57157666000001</v>
      </c>
      <c r="E292" s="59">
        <v>172.66095774999999</v>
      </c>
      <c r="F292" s="59">
        <v>109.36581852751179</v>
      </c>
      <c r="G292" s="59">
        <v>150.63069805000001</v>
      </c>
      <c r="H292" s="59">
        <v>114.73928273191513</v>
      </c>
      <c r="I292" s="59">
        <v>168.85983908266155</v>
      </c>
      <c r="J292" s="59">
        <v>120.08617258146204</v>
      </c>
      <c r="K292" s="59">
        <v>169.57068764783349</v>
      </c>
      <c r="L292" s="59">
        <v>125.65385609857638</v>
      </c>
      <c r="M292" s="59">
        <v>167.01449969082046</v>
      </c>
      <c r="N292" s="59">
        <v>131.4514484386043</v>
      </c>
      <c r="O292" s="59">
        <v>169.59275034553139</v>
      </c>
      <c r="P292" s="59">
        <v>174.52244049014058</v>
      </c>
      <c r="Q292" s="59" t="s">
        <v>81</v>
      </c>
      <c r="R292" s="59">
        <v>174.52244049014058</v>
      </c>
      <c r="S292" s="59" t="s">
        <v>81</v>
      </c>
      <c r="T292" s="61">
        <f t="shared" si="17"/>
        <v>174.52244049014058</v>
      </c>
      <c r="U292" s="60">
        <f t="shared" ref="U292:U311" si="18">O292</f>
        <v>169.59275034553139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>
        <v>194.57157666000001</v>
      </c>
      <c r="E295" s="59">
        <v>172.66095774999999</v>
      </c>
      <c r="F295" s="59">
        <v>109.36581852751179</v>
      </c>
      <c r="G295" s="59">
        <v>150.63069805000001</v>
      </c>
      <c r="H295" s="59">
        <v>114.73928273191513</v>
      </c>
      <c r="I295" s="59">
        <v>168.85983908266155</v>
      </c>
      <c r="J295" s="59">
        <v>120.08617258146204</v>
      </c>
      <c r="K295" s="59">
        <v>169.57068764783349</v>
      </c>
      <c r="L295" s="59">
        <v>125.65385609857638</v>
      </c>
      <c r="M295" s="59">
        <v>167.01449969082046</v>
      </c>
      <c r="N295" s="59">
        <v>131.4514484386043</v>
      </c>
      <c r="O295" s="59">
        <v>169.59275034553139</v>
      </c>
      <c r="P295" s="59">
        <v>174.52244049014058</v>
      </c>
      <c r="Q295" s="59" t="s">
        <v>81</v>
      </c>
      <c r="R295" s="59">
        <v>174.52244049014058</v>
      </c>
      <c r="S295" s="59" t="s">
        <v>81</v>
      </c>
      <c r="T295" s="61">
        <f t="shared" si="17"/>
        <v>174.52244049014058</v>
      </c>
      <c r="U295" s="60">
        <f t="shared" si="18"/>
        <v>169.59275034553139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>
        <v>0</v>
      </c>
      <c r="E296" s="59">
        <v>0</v>
      </c>
      <c r="F296" s="59">
        <v>0</v>
      </c>
      <c r="G296" s="59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>
        <v>194.72701782899946</v>
      </c>
      <c r="E297" s="59">
        <v>98.46037840399984</v>
      </c>
      <c r="F297" s="59">
        <v>115.9355039017413</v>
      </c>
      <c r="G297" s="59">
        <v>106.59167407399963</v>
      </c>
      <c r="H297" s="59">
        <v>126.90980583314766</v>
      </c>
      <c r="I297" s="59">
        <v>106.59167834695383</v>
      </c>
      <c r="J297" s="59">
        <v>135.04214705756894</v>
      </c>
      <c r="K297" s="59">
        <v>106.59167834695383</v>
      </c>
      <c r="L297" s="59">
        <v>141.70686554484377</v>
      </c>
      <c r="M297" s="59">
        <v>106.59167834695383</v>
      </c>
      <c r="N297" s="59">
        <v>148.06038662288228</v>
      </c>
      <c r="O297" s="59">
        <v>106.59167834695383</v>
      </c>
      <c r="P297" s="59">
        <v>106.59167834695383</v>
      </c>
      <c r="Q297" s="59" t="s">
        <v>81</v>
      </c>
      <c r="R297" s="59">
        <v>106.59167834695383</v>
      </c>
      <c r="S297" s="59" t="s">
        <v>81</v>
      </c>
      <c r="T297" s="61">
        <f t="shared" si="17"/>
        <v>106.59167834695383</v>
      </c>
      <c r="U297" s="60">
        <f t="shared" si="18"/>
        <v>106.59167834695383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>
        <v>0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>
        <v>27.227591239999999</v>
      </c>
      <c r="E299" s="59">
        <v>29.809943740000001</v>
      </c>
      <c r="F299" s="59">
        <v>39.854565936000029</v>
      </c>
      <c r="G299" s="59">
        <v>39.118484470000006</v>
      </c>
      <c r="H299" s="59">
        <v>40.692743575900124</v>
      </c>
      <c r="I299" s="59">
        <v>23.330102115416491</v>
      </c>
      <c r="J299" s="59">
        <v>41.566774248622622</v>
      </c>
      <c r="K299" s="59">
        <v>24.395298325716983</v>
      </c>
      <c r="L299" s="59">
        <v>42.416914865667728</v>
      </c>
      <c r="M299" s="59">
        <v>25.230479350713665</v>
      </c>
      <c r="N299" s="59">
        <v>43.27179758555701</v>
      </c>
      <c r="O299" s="59">
        <v>26.051281566522665</v>
      </c>
      <c r="P299" s="59">
        <v>26.902707324383549</v>
      </c>
      <c r="Q299" s="59" t="s">
        <v>81</v>
      </c>
      <c r="R299" s="59">
        <v>26.902707324383549</v>
      </c>
      <c r="S299" s="59" t="s">
        <v>81</v>
      </c>
      <c r="T299" s="61">
        <f t="shared" si="17"/>
        <v>26.902707324383549</v>
      </c>
      <c r="U299" s="60">
        <f t="shared" si="18"/>
        <v>26.051281566522665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>
        <v>0</v>
      </c>
      <c r="E300" s="59">
        <v>0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59" t="s">
        <v>81</v>
      </c>
      <c r="R300" s="59">
        <v>0</v>
      </c>
      <c r="S300" s="59" t="s">
        <v>81</v>
      </c>
      <c r="T300" s="61">
        <f t="shared" si="17"/>
        <v>0</v>
      </c>
      <c r="U300" s="60">
        <f t="shared" si="18"/>
        <v>0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>
        <v>96.410938377372659</v>
      </c>
      <c r="E301" s="59">
        <v>105.0400880250138</v>
      </c>
      <c r="F301" s="59">
        <v>31.195099288928002</v>
      </c>
      <c r="G301" s="59">
        <v>0</v>
      </c>
      <c r="H301" s="59">
        <v>31.195099288928134</v>
      </c>
      <c r="I301" s="59">
        <v>168.76997467618219</v>
      </c>
      <c r="J301" s="59">
        <v>31.195099288928134</v>
      </c>
      <c r="K301" s="59">
        <v>168.76997467618193</v>
      </c>
      <c r="L301" s="59">
        <v>31.195099288928112</v>
      </c>
      <c r="M301" s="59">
        <v>168.76997467618193</v>
      </c>
      <c r="N301" s="59">
        <v>31.195099288928112</v>
      </c>
      <c r="O301" s="59">
        <v>168.76997467618193</v>
      </c>
      <c r="P301" s="59">
        <v>168.76997467618193</v>
      </c>
      <c r="Q301" s="59" t="s">
        <v>81</v>
      </c>
      <c r="R301" s="59">
        <v>168.76997467618193</v>
      </c>
      <c r="S301" s="59" t="s">
        <v>81</v>
      </c>
      <c r="T301" s="61">
        <f t="shared" si="17"/>
        <v>168.76997467618193</v>
      </c>
      <c r="U301" s="60">
        <f t="shared" si="18"/>
        <v>168.76997467618193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>
        <v>165.55346726917307</v>
      </c>
      <c r="E303" s="59">
        <v>93.557703651301523</v>
      </c>
      <c r="F303" s="59">
        <v>99.229386638967227</v>
      </c>
      <c r="G303" s="59">
        <v>73.981696534392441</v>
      </c>
      <c r="H303" s="59">
        <v>99.229386638967242</v>
      </c>
      <c r="I303" s="59">
        <v>42.974676041543823</v>
      </c>
      <c r="J303" s="59">
        <v>99.229386638967227</v>
      </c>
      <c r="K303" s="59">
        <v>42.974676041543802</v>
      </c>
      <c r="L303" s="59">
        <v>99.229386638967227</v>
      </c>
      <c r="M303" s="59">
        <v>42.974676041543802</v>
      </c>
      <c r="N303" s="59">
        <v>99.229386638967227</v>
      </c>
      <c r="O303" s="59">
        <v>42.974676041543802</v>
      </c>
      <c r="P303" s="59">
        <v>42.974676041543802</v>
      </c>
      <c r="Q303" s="59" t="s">
        <v>81</v>
      </c>
      <c r="R303" s="59">
        <v>42.974676041543802</v>
      </c>
      <c r="S303" s="59" t="s">
        <v>81</v>
      </c>
      <c r="T303" s="61">
        <f t="shared" si="17"/>
        <v>42.974676041543802</v>
      </c>
      <c r="U303" s="60">
        <f t="shared" si="18"/>
        <v>42.974676041543802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>
        <v>0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>
        <v>911.97540827999785</v>
      </c>
      <c r="E305" s="59">
        <v>835.70155001998182</v>
      </c>
      <c r="F305" s="59">
        <v>1036.9857040684847</v>
      </c>
      <c r="G305" s="59">
        <v>825.61910221999449</v>
      </c>
      <c r="H305" s="59">
        <v>376.50156993057846</v>
      </c>
      <c r="I305" s="59">
        <v>566.57561672159443</v>
      </c>
      <c r="J305" s="59">
        <v>376.4852476205786</v>
      </c>
      <c r="K305" s="59">
        <v>981.5924518792591</v>
      </c>
      <c r="L305" s="59">
        <v>363.29266836057872</v>
      </c>
      <c r="M305" s="59">
        <v>967.13266867317907</v>
      </c>
      <c r="N305" s="59">
        <v>363.29266836057866</v>
      </c>
      <c r="O305" s="59">
        <v>991.71271039974545</v>
      </c>
      <c r="P305" s="59">
        <v>983.7495406247441</v>
      </c>
      <c r="Q305" s="59" t="s">
        <v>81</v>
      </c>
      <c r="R305" s="59">
        <v>983.74954062474421</v>
      </c>
      <c r="S305" s="59" t="s">
        <v>81</v>
      </c>
      <c r="T305" s="61">
        <f t="shared" si="17"/>
        <v>983.74954062474421</v>
      </c>
      <c r="U305" s="60">
        <f t="shared" si="18"/>
        <v>991.71271039974545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>
        <v>46.657896999999998</v>
      </c>
      <c r="E306" s="59">
        <v>13.088738019999742</v>
      </c>
      <c r="F306" s="59">
        <v>0</v>
      </c>
      <c r="G306" s="59">
        <v>44.072263640000038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>
        <v>422.01772831217926</v>
      </c>
      <c r="E307" s="59">
        <v>765.06380346960611</v>
      </c>
      <c r="F307" s="59">
        <v>962.40188499999988</v>
      </c>
      <c r="G307" s="59">
        <v>1407.5413121601346</v>
      </c>
      <c r="H307" s="59">
        <v>302.90750899999983</v>
      </c>
      <c r="I307" s="59">
        <v>409.14745799999986</v>
      </c>
      <c r="J307" s="59">
        <v>259.43068999999974</v>
      </c>
      <c r="K307" s="59">
        <v>267.15291999999977</v>
      </c>
      <c r="L307" s="59">
        <v>255.56483299999968</v>
      </c>
      <c r="M307" s="59">
        <v>773.9001620000015</v>
      </c>
      <c r="N307" s="59">
        <v>620.03273100000069</v>
      </c>
      <c r="O307" s="59">
        <v>1056.1271049999973</v>
      </c>
      <c r="P307" s="59">
        <v>601.00525699999844</v>
      </c>
      <c r="Q307" s="59" t="s">
        <v>81</v>
      </c>
      <c r="R307" s="59">
        <v>98.093441000000396</v>
      </c>
      <c r="S307" s="59" t="s">
        <v>81</v>
      </c>
      <c r="T307" s="61">
        <f t="shared" si="17"/>
        <v>98.093441000000396</v>
      </c>
      <c r="U307" s="60">
        <f t="shared" si="18"/>
        <v>1056.1271049999973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>
        <v>63.271690253968728</v>
      </c>
      <c r="E308" s="59">
        <v>411.10914033960438</v>
      </c>
      <c r="F308" s="59">
        <v>85.439006299064587</v>
      </c>
      <c r="G308" s="59">
        <v>588.77753842000106</v>
      </c>
      <c r="H308" s="59">
        <v>26.888664658376708</v>
      </c>
      <c r="I308" s="59">
        <v>171.14725592127706</v>
      </c>
      <c r="J308" s="59">
        <v>22.98586792370546</v>
      </c>
      <c r="K308" s="59">
        <v>111.7506372711142</v>
      </c>
      <c r="L308" s="59">
        <v>6.4506012906157411</v>
      </c>
      <c r="M308" s="59">
        <v>111.7506372711142</v>
      </c>
      <c r="N308" s="59">
        <v>20.285700254448852</v>
      </c>
      <c r="O308" s="59">
        <v>111.7506372711142</v>
      </c>
      <c r="P308" s="59">
        <v>63.593406660119541</v>
      </c>
      <c r="Q308" s="59" t="s">
        <v>81</v>
      </c>
      <c r="R308" s="59">
        <v>10.379436804499507</v>
      </c>
      <c r="S308" s="59" t="s">
        <v>81</v>
      </c>
      <c r="T308" s="61">
        <f t="shared" si="17"/>
        <v>10.379436804499507</v>
      </c>
      <c r="U308" s="60">
        <f t="shared" si="18"/>
        <v>111.7506372711142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>
        <v>1047.1060053463602</v>
      </c>
      <c r="E309" s="59">
        <v>833.79563880322257</v>
      </c>
      <c r="F309" s="59">
        <v>699.94199434605935</v>
      </c>
      <c r="G309" s="59">
        <v>548.33555604115691</v>
      </c>
      <c r="H309" s="59">
        <v>752.6823728911927</v>
      </c>
      <c r="I309" s="59">
        <v>410.57260185782457</v>
      </c>
      <c r="J309" s="59">
        <v>697.75132900326685</v>
      </c>
      <c r="K309" s="59">
        <v>410.57260185782548</v>
      </c>
      <c r="L309" s="59">
        <v>707.20200813804013</v>
      </c>
      <c r="M309" s="59">
        <v>410.57260185782502</v>
      </c>
      <c r="N309" s="59">
        <v>834.96072310717</v>
      </c>
      <c r="O309" s="59">
        <v>410.57260185782502</v>
      </c>
      <c r="P309" s="59">
        <v>410.57260185782479</v>
      </c>
      <c r="Q309" s="59" t="s">
        <v>81</v>
      </c>
      <c r="R309" s="59">
        <v>410.57260185782468</v>
      </c>
      <c r="S309" s="59" t="s">
        <v>81</v>
      </c>
      <c r="T309" s="61">
        <f t="shared" si="17"/>
        <v>410.57260185782468</v>
      </c>
      <c r="U309" s="60">
        <f t="shared" si="18"/>
        <v>410.57260185782502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>
        <v>50.289208977316349</v>
      </c>
      <c r="E310" s="59">
        <v>159.22588830638671</v>
      </c>
      <c r="F310" s="59">
        <v>0</v>
      </c>
      <c r="G310" s="59">
        <v>416.55978637382714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59" t="s">
        <v>81</v>
      </c>
      <c r="R310" s="59">
        <v>0</v>
      </c>
      <c r="S310" s="59" t="s">
        <v>81</v>
      </c>
      <c r="T310" s="61">
        <f t="shared" si="17"/>
        <v>0</v>
      </c>
      <c r="U310" s="60">
        <f t="shared" si="18"/>
        <v>0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>
        <v>2627.3222711499998</v>
      </c>
      <c r="E311" s="59">
        <v>2473.8266761986297</v>
      </c>
      <c r="F311" s="59">
        <v>2273.2392597823555</v>
      </c>
      <c r="G311" s="59">
        <v>2247.4559988621322</v>
      </c>
      <c r="H311" s="59">
        <v>2017.5048827922465</v>
      </c>
      <c r="I311" s="59">
        <v>1917.9345012010947</v>
      </c>
      <c r="J311" s="59">
        <v>1724.8574336188165</v>
      </c>
      <c r="K311" s="59">
        <v>1624.7730600163441</v>
      </c>
      <c r="L311" s="59">
        <v>1459.8366759932455</v>
      </c>
      <c r="M311" s="59">
        <v>1359.113968844073</v>
      </c>
      <c r="N311" s="59">
        <v>1121.8051069015278</v>
      </c>
      <c r="O311" s="59">
        <v>1068.4625096689344</v>
      </c>
      <c r="P311" s="59">
        <v>749.75205150850252</v>
      </c>
      <c r="Q311" s="59" t="s">
        <v>81</v>
      </c>
      <c r="R311" s="59">
        <v>526.10937085231478</v>
      </c>
      <c r="S311" s="59" t="s">
        <v>81</v>
      </c>
      <c r="T311" s="61">
        <f t="shared" si="17"/>
        <v>526.10937085231478</v>
      </c>
      <c r="U311" s="60">
        <f t="shared" si="18"/>
        <v>1068.4625096689344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1.0279348101989221</v>
      </c>
      <c r="E312" s="101">
        <v>1.0837310271318858</v>
      </c>
      <c r="F312" s="101">
        <v>1.0495762406413462</v>
      </c>
      <c r="G312" s="101">
        <v>1.0476646434526715</v>
      </c>
      <c r="H312" s="101">
        <v>0.97245736331261912</v>
      </c>
      <c r="I312" s="101">
        <v>0.97397352310108554</v>
      </c>
      <c r="J312" s="101">
        <v>0.99808142613191642</v>
      </c>
      <c r="K312" s="101">
        <v>1.0207764099732979</v>
      </c>
      <c r="L312" s="101">
        <v>0.99772133161879639</v>
      </c>
      <c r="M312" s="101">
        <v>0.99779895461966406</v>
      </c>
      <c r="N312" s="101">
        <v>0.99970952006729064</v>
      </c>
      <c r="O312" s="101">
        <v>0.99996905509464651</v>
      </c>
      <c r="P312" s="101">
        <v>0.99850942946614007</v>
      </c>
      <c r="Q312" s="101" t="s">
        <v>81</v>
      </c>
      <c r="R312" s="101">
        <v>1.0011457355122533</v>
      </c>
      <c r="S312" s="70" t="s">
        <v>81</v>
      </c>
      <c r="T312" s="71">
        <f>T173/(T18*1.2)</f>
        <v>0.99523891999018643</v>
      </c>
      <c r="U312" s="72">
        <f>U173/(U18*1.2)</f>
        <v>0.99856223484885531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>
        <v>1.0267787395755235</v>
      </c>
      <c r="E318" s="101">
        <v>1.0740162026555535</v>
      </c>
      <c r="F318" s="101">
        <v>1.003972527545306</v>
      </c>
      <c r="G318" s="101">
        <v>1.0022627734769773</v>
      </c>
      <c r="H318" s="101">
        <v>0.99762945218170507</v>
      </c>
      <c r="I318" s="101">
        <v>0.98638873054723508</v>
      </c>
      <c r="J318" s="101">
        <v>0.99770938250098151</v>
      </c>
      <c r="K318" s="101">
        <v>0.99763014882032985</v>
      </c>
      <c r="L318" s="101">
        <v>0.99809680631322562</v>
      </c>
      <c r="M318" s="101">
        <v>0.99754374399403822</v>
      </c>
      <c r="N318" s="101">
        <v>0.99946955946387017</v>
      </c>
      <c r="O318" s="101">
        <v>0.99779092664026448</v>
      </c>
      <c r="P318" s="101">
        <v>0.997894954976003</v>
      </c>
      <c r="Q318" s="101" t="s">
        <v>81</v>
      </c>
      <c r="R318" s="101">
        <v>1</v>
      </c>
      <c r="S318" s="70" t="s">
        <v>81</v>
      </c>
      <c r="T318" s="71">
        <f>T179/(T24*1.2)</f>
        <v>0.99853830749574657</v>
      </c>
      <c r="U318" s="72">
        <f>U179/(U24*1.2)</f>
        <v>0.99515393439322963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 t="s">
        <v>81</v>
      </c>
      <c r="E320" s="101" t="s">
        <v>81</v>
      </c>
      <c r="F320" s="70" t="s">
        <v>81</v>
      </c>
      <c r="G320" s="70" t="s">
        <v>81</v>
      </c>
      <c r="H320" s="70" t="s">
        <v>81</v>
      </c>
      <c r="I320" s="70">
        <v>0</v>
      </c>
      <c r="J320" s="70" t="s">
        <v>81</v>
      </c>
      <c r="K320" s="70">
        <v>0</v>
      </c>
      <c r="L320" s="70" t="s">
        <v>81</v>
      </c>
      <c r="M320" s="70">
        <v>0</v>
      </c>
      <c r="N320" s="70" t="s">
        <v>81</v>
      </c>
      <c r="O320" s="70">
        <v>0</v>
      </c>
      <c r="P320" s="70">
        <v>0</v>
      </c>
      <c r="Q320" s="70" t="s">
        <v>81</v>
      </c>
      <c r="R320" s="70">
        <v>0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29" t="s">
        <v>700</v>
      </c>
      <c r="B325" s="130"/>
      <c r="C325" s="130"/>
      <c r="D325" s="130"/>
      <c r="E325" s="130"/>
      <c r="F325" s="130"/>
      <c r="G325" s="130"/>
      <c r="H325" s="130"/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1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725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725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725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725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725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>
        <v>4772.3155890739999</v>
      </c>
      <c r="E347" s="59">
        <v>4714.1356903899996</v>
      </c>
      <c r="F347" s="59">
        <v>4626.1510565619092</v>
      </c>
      <c r="G347" s="59">
        <v>4629.3528495175087</v>
      </c>
      <c r="H347" s="59">
        <v>4437.49</v>
      </c>
      <c r="I347" s="59">
        <v>4558.7303612970336</v>
      </c>
      <c r="J347" s="59">
        <v>4446.2075124882531</v>
      </c>
      <c r="K347" s="59">
        <v>4633.3740536308414</v>
      </c>
      <c r="L347" s="59">
        <v>4454.9460291595951</v>
      </c>
      <c r="M347" s="59">
        <v>4679.7077941671505</v>
      </c>
      <c r="N347" s="59">
        <v>4463.7020228642814</v>
      </c>
      <c r="O347" s="59">
        <v>4726.5048721088215</v>
      </c>
      <c r="P347" s="59">
        <v>4773.76992082991</v>
      </c>
      <c r="Q347" s="59" t="s">
        <v>81</v>
      </c>
      <c r="R347" s="59">
        <v>4821.5076200382091</v>
      </c>
      <c r="S347" s="59" t="s">
        <v>81</v>
      </c>
      <c r="T347" s="61">
        <f t="shared" ref="T347:T357" si="19">IFERROR(H347+J347+L347+N347+P347+R347+0+0,"-")</f>
        <v>27397.623105380248</v>
      </c>
      <c r="U347" s="60">
        <f>IFERROR(I347+K347+M347+O347,"-")</f>
        <v>18598.317081203848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>
        <v>0</v>
      </c>
      <c r="E348" s="59">
        <v>0</v>
      </c>
      <c r="F348" s="59">
        <v>0</v>
      </c>
      <c r="G348" s="59" t="s">
        <v>81</v>
      </c>
      <c r="H348" s="59">
        <v>0</v>
      </c>
      <c r="I348" s="59" t="s">
        <v>81</v>
      </c>
      <c r="J348" s="59">
        <v>0</v>
      </c>
      <c r="K348" s="59" t="s">
        <v>81</v>
      </c>
      <c r="L348" s="59">
        <v>0</v>
      </c>
      <c r="M348" s="59" t="s">
        <v>81</v>
      </c>
      <c r="N348" s="59">
        <v>0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>
        <v>0</v>
      </c>
      <c r="E349" s="59">
        <v>0</v>
      </c>
      <c r="F349" s="59">
        <v>0</v>
      </c>
      <c r="G349" s="59" t="s">
        <v>81</v>
      </c>
      <c r="H349" s="59">
        <v>0</v>
      </c>
      <c r="I349" s="59" t="s">
        <v>81</v>
      </c>
      <c r="J349" s="59">
        <v>0</v>
      </c>
      <c r="K349" s="59" t="s">
        <v>81</v>
      </c>
      <c r="L349" s="59">
        <v>0</v>
      </c>
      <c r="M349" s="59" t="s">
        <v>81</v>
      </c>
      <c r="N349" s="59">
        <v>0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>
        <v>0</v>
      </c>
      <c r="E350" s="59">
        <v>0</v>
      </c>
      <c r="F350" s="59">
        <v>0</v>
      </c>
      <c r="G350" s="59" t="s">
        <v>81</v>
      </c>
      <c r="H350" s="59">
        <v>0</v>
      </c>
      <c r="I350" s="59" t="s">
        <v>81</v>
      </c>
      <c r="J350" s="59">
        <v>0</v>
      </c>
      <c r="K350" s="59" t="s">
        <v>81</v>
      </c>
      <c r="L350" s="59">
        <v>0</v>
      </c>
      <c r="M350" s="59" t="s">
        <v>81</v>
      </c>
      <c r="N350" s="59">
        <v>0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>
        <v>868.45911887816783</v>
      </c>
      <c r="E351" s="59">
        <v>842.93779499999528</v>
      </c>
      <c r="F351" s="59">
        <v>822.92</v>
      </c>
      <c r="G351" s="59">
        <v>778.03673200000048</v>
      </c>
      <c r="H351" s="59">
        <v>835.15165687725801</v>
      </c>
      <c r="I351" s="59">
        <v>768.17085479115792</v>
      </c>
      <c r="J351" s="59">
        <v>836.19762589019285</v>
      </c>
      <c r="K351" s="59">
        <v>748.61382880884037</v>
      </c>
      <c r="L351" s="59">
        <v>837.24526919078676</v>
      </c>
      <c r="M351" s="59">
        <v>706.77917138717373</v>
      </c>
      <c r="N351" s="59">
        <v>838.29390649219715</v>
      </c>
      <c r="O351" s="59">
        <v>692.24380229884036</v>
      </c>
      <c r="P351" s="59">
        <v>688.87307396550705</v>
      </c>
      <c r="Q351" s="59" t="s">
        <v>81</v>
      </c>
      <c r="R351" s="59">
        <v>685.51875864946533</v>
      </c>
      <c r="S351" s="59" t="s">
        <v>81</v>
      </c>
      <c r="T351" s="61">
        <f t="shared" si="19"/>
        <v>4721.2802910654063</v>
      </c>
      <c r="U351" s="60">
        <f>IFERROR(I351+K351+M351+O351,"-")</f>
        <v>2915.8076572860123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>
        <v>147.03437499999998</v>
      </c>
      <c r="E352" s="59">
        <v>135.35008333333334</v>
      </c>
      <c r="F352" s="59">
        <v>90.135883785207682</v>
      </c>
      <c r="G352" s="59">
        <v>95.192833332788808</v>
      </c>
      <c r="H352" s="59">
        <v>90.316155552778099</v>
      </c>
      <c r="I352" s="59">
        <v>78.558070024417958</v>
      </c>
      <c r="J352" s="59">
        <v>90.496787863883654</v>
      </c>
      <c r="K352" s="59">
        <v>78.544893871016171</v>
      </c>
      <c r="L352" s="59">
        <v>90.677781439611437</v>
      </c>
      <c r="M352" s="59">
        <v>79.330342809726403</v>
      </c>
      <c r="N352" s="59">
        <v>90.859137002490641</v>
      </c>
      <c r="O352" s="59">
        <v>80.123646237823607</v>
      </c>
      <c r="P352" s="59">
        <v>80.924882700201934</v>
      </c>
      <c r="Q352" s="59" t="s">
        <v>81</v>
      </c>
      <c r="R352" s="59">
        <v>81.734131527204042</v>
      </c>
      <c r="S352" s="59" t="s">
        <v>81</v>
      </c>
      <c r="T352" s="61">
        <f t="shared" si="19"/>
        <v>525.00887608616983</v>
      </c>
      <c r="U352" s="60">
        <f>IFERROR(I352+K352+M352+O352,"-")</f>
        <v>316.55695294298414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>
        <v>0</v>
      </c>
      <c r="E353" s="59" t="s">
        <v>81</v>
      </c>
      <c r="F353" s="59">
        <v>0</v>
      </c>
      <c r="G353" s="59" t="s">
        <v>81</v>
      </c>
      <c r="H353" s="59">
        <v>0</v>
      </c>
      <c r="I353" s="59" t="s">
        <v>81</v>
      </c>
      <c r="J353" s="59">
        <v>0</v>
      </c>
      <c r="K353" s="59" t="s">
        <v>81</v>
      </c>
      <c r="L353" s="59">
        <v>0</v>
      </c>
      <c r="M353" s="59" t="s">
        <v>81</v>
      </c>
      <c r="N353" s="59">
        <v>0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>
        <v>0</v>
      </c>
      <c r="E354" s="59">
        <v>0</v>
      </c>
      <c r="F354" s="59">
        <v>0</v>
      </c>
      <c r="G354" s="59" t="s">
        <v>81</v>
      </c>
      <c r="H354" s="59">
        <v>0</v>
      </c>
      <c r="I354" s="59" t="s">
        <v>81</v>
      </c>
      <c r="J354" s="59">
        <v>0</v>
      </c>
      <c r="K354" s="59" t="s">
        <v>81</v>
      </c>
      <c r="L354" s="59">
        <v>0</v>
      </c>
      <c r="M354" s="59" t="s">
        <v>81</v>
      </c>
      <c r="N354" s="59">
        <v>0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>
        <v>0</v>
      </c>
      <c r="E355" s="59">
        <v>0</v>
      </c>
      <c r="F355" s="59">
        <v>0</v>
      </c>
      <c r="G355" s="59" t="s">
        <v>81</v>
      </c>
      <c r="H355" s="59">
        <v>0</v>
      </c>
      <c r="I355" s="59" t="s">
        <v>81</v>
      </c>
      <c r="J355" s="59">
        <v>0</v>
      </c>
      <c r="K355" s="59" t="s">
        <v>81</v>
      </c>
      <c r="L355" s="59">
        <v>0</v>
      </c>
      <c r="M355" s="59" t="s">
        <v>81</v>
      </c>
      <c r="N355" s="59">
        <v>0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>
        <v>225978.38</v>
      </c>
      <c r="E356" s="59">
        <v>230588.27515</v>
      </c>
      <c r="F356" s="59">
        <v>233358.95355000001</v>
      </c>
      <c r="G356" s="59">
        <v>236954.72935000001</v>
      </c>
      <c r="H356" s="59">
        <v>236577.70285</v>
      </c>
      <c r="I356" s="59">
        <v>234107.99304999999</v>
      </c>
      <c r="J356" s="59">
        <v>239742.18985</v>
      </c>
      <c r="K356" s="59">
        <v>235795.46205</v>
      </c>
      <c r="L356" s="59">
        <v>242911.01185000001</v>
      </c>
      <c r="M356" s="59">
        <v>237457.53104999999</v>
      </c>
      <c r="N356" s="59">
        <v>244728.20855000001</v>
      </c>
      <c r="O356" s="59">
        <v>239123.70005000001</v>
      </c>
      <c r="P356" s="59">
        <v>240785.76905</v>
      </c>
      <c r="Q356" s="59" t="s">
        <v>81</v>
      </c>
      <c r="R356" s="59">
        <v>242459.3905366844</v>
      </c>
      <c r="S356" s="59" t="s">
        <v>81</v>
      </c>
      <c r="T356" s="61">
        <f t="shared" si="19"/>
        <v>1447204.2726866843</v>
      </c>
      <c r="U356" s="60">
        <f>IFERROR(I356+K356+M356+O356,"-")</f>
        <v>946484.6862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>
        <v>5553.3691797399979</v>
      </c>
      <c r="E357" s="59">
        <v>6130.7862623600004</v>
      </c>
      <c r="F357" s="59">
        <v>6338.5688916197123</v>
      </c>
      <c r="G357" s="59">
        <v>6571.9348935223989</v>
      </c>
      <c r="H357" s="59">
        <v>6929.4716495812718</v>
      </c>
      <c r="I357" s="59">
        <v>7782.859117519034</v>
      </c>
      <c r="J357" s="59">
        <v>7355.3545137671645</v>
      </c>
      <c r="K357" s="59">
        <v>8804.5515462393814</v>
      </c>
      <c r="L357" s="59">
        <v>7712.1823080223003</v>
      </c>
      <c r="M357" s="59">
        <v>9498.7755902905374</v>
      </c>
      <c r="N357" s="59">
        <v>8031.2120266870879</v>
      </c>
      <c r="O357" s="59">
        <v>10094.218080757633</v>
      </c>
      <c r="P357" s="59">
        <v>10675.984434916269</v>
      </c>
      <c r="Q357" s="59" t="s">
        <v>81</v>
      </c>
      <c r="R357" s="59">
        <v>11289.819769247737</v>
      </c>
      <c r="S357" s="59" t="s">
        <v>81</v>
      </c>
      <c r="T357" s="61">
        <f t="shared" si="19"/>
        <v>51994.024702221825</v>
      </c>
      <c r="U357" s="60">
        <f>IFERROR(I357+K357+M357+O357,"-")</f>
        <v>36180.40433480659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 t="s">
        <v>81</v>
      </c>
      <c r="E359" s="59">
        <v>0</v>
      </c>
      <c r="F359" s="59" t="s">
        <v>81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 t="s">
        <v>81</v>
      </c>
      <c r="E361" s="59" t="s">
        <v>81</v>
      </c>
      <c r="F361" s="59" t="s">
        <v>81</v>
      </c>
      <c r="G361" s="59" t="s">
        <v>81</v>
      </c>
      <c r="H361" s="59" t="s">
        <v>81</v>
      </c>
      <c r="I361" s="59" t="s">
        <v>81</v>
      </c>
      <c r="J361" s="59" t="s">
        <v>81</v>
      </c>
      <c r="K361" s="59" t="s">
        <v>81</v>
      </c>
      <c r="L361" s="59" t="s">
        <v>81</v>
      </c>
      <c r="M361" s="59" t="s">
        <v>81</v>
      </c>
      <c r="N361" s="59" t="s">
        <v>81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725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2328.2292499999999</v>
      </c>
      <c r="E374" s="79">
        <v>2319.6834307075001</v>
      </c>
      <c r="F374" s="79">
        <v>2463.8199999999997</v>
      </c>
      <c r="G374" s="79">
        <v>2234.2975833333298</v>
      </c>
      <c r="H374" s="79">
        <v>2463.8199999999997</v>
      </c>
      <c r="I374" s="42">
        <v>2463.8199999999997</v>
      </c>
      <c r="J374" s="79">
        <v>2463.8199999999997</v>
      </c>
      <c r="K374" s="42">
        <v>2463.8199999999997</v>
      </c>
      <c r="L374" s="79">
        <v>2463.8199999999997</v>
      </c>
      <c r="M374" s="42">
        <v>2463.8199999999997</v>
      </c>
      <c r="N374" s="79">
        <v>2463.8199999999997</v>
      </c>
      <c r="O374" s="42">
        <v>2463.8199999999997</v>
      </c>
      <c r="P374" s="79">
        <v>2463.8199999999997</v>
      </c>
      <c r="Q374" s="42" t="s">
        <v>81</v>
      </c>
      <c r="R374" s="79">
        <v>2463.8199999999997</v>
      </c>
      <c r="S374" s="42" t="s">
        <v>81</v>
      </c>
      <c r="T374" s="54">
        <f>IFERROR(AVERAGE(H374,J374,L374,N374,P374,R374),"-")</f>
        <v>2463.8199999999997</v>
      </c>
      <c r="U374" s="43">
        <f>IFERROR(AVERAGE(I374,K374,M374,O374),"-")</f>
        <v>2463.8199999999997</v>
      </c>
    </row>
    <row r="375" spans="1:21" x14ac:dyDescent="0.25">
      <c r="A375" s="123" t="s">
        <v>685</v>
      </c>
      <c r="B375" s="124"/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5"/>
    </row>
    <row r="376" spans="1:21" ht="16.5" thickBot="1" x14ac:dyDescent="0.3">
      <c r="A376" s="126"/>
      <c r="B376" s="127"/>
      <c r="C376" s="127"/>
      <c r="D376" s="127"/>
      <c r="E376" s="127"/>
      <c r="F376" s="127"/>
      <c r="G376" s="127"/>
      <c r="H376" s="127"/>
      <c r="I376" s="127"/>
      <c r="J376" s="127"/>
      <c r="K376" s="127"/>
      <c r="L376" s="127"/>
      <c r="M376" s="127"/>
      <c r="N376" s="127"/>
      <c r="O376" s="127"/>
      <c r="P376" s="127"/>
      <c r="Q376" s="127"/>
      <c r="R376" s="127"/>
      <c r="S376" s="127"/>
      <c r="T376" s="127"/>
      <c r="U376" s="128"/>
    </row>
    <row r="377" spans="1:21" ht="15.75" customHeight="1" x14ac:dyDescent="0.25">
      <c r="A377" s="106" t="s">
        <v>0</v>
      </c>
      <c r="B377" s="108" t="s">
        <v>1</v>
      </c>
      <c r="C377" s="110" t="s">
        <v>167</v>
      </c>
      <c r="D377" s="46" t="str">
        <f>D14</f>
        <v>Год 2022</v>
      </c>
      <c r="E377" s="100" t="str">
        <f t="shared" ref="E377:F379" si="20">E14</f>
        <v>Год 2023</v>
      </c>
      <c r="F377" s="104" t="str">
        <f t="shared" ref="F377:N379" si="21">F14</f>
        <v>Год 2024</v>
      </c>
      <c r="G377" s="105">
        <f t="shared" si="21"/>
        <v>0</v>
      </c>
      <c r="H377" s="112" t="str">
        <f t="shared" si="21"/>
        <v>Год 2025</v>
      </c>
      <c r="I377" s="113">
        <f t="shared" si="21"/>
        <v>0</v>
      </c>
      <c r="J377" s="104" t="str">
        <f t="shared" si="21"/>
        <v>Год 2026</v>
      </c>
      <c r="K377" s="105">
        <f t="shared" si="21"/>
        <v>0</v>
      </c>
      <c r="L377" s="104" t="str">
        <f t="shared" si="21"/>
        <v>Год 2027</v>
      </c>
      <c r="M377" s="105"/>
      <c r="N377" s="104" t="str">
        <f t="shared" si="21"/>
        <v>Год 2028</v>
      </c>
      <c r="O377" s="105"/>
      <c r="P377" s="104" t="str">
        <f t="shared" ref="P377" si="22">P14</f>
        <v>Год 2029</v>
      </c>
      <c r="Q377" s="105"/>
      <c r="R377" s="104" t="str">
        <f t="shared" ref="R377" si="23">R14</f>
        <v>Год 2030</v>
      </c>
      <c r="S377" s="105"/>
      <c r="T377" s="117" t="s">
        <v>84</v>
      </c>
      <c r="U377" s="118"/>
    </row>
    <row r="378" spans="1:21" ht="47.25" x14ac:dyDescent="0.25">
      <c r="A378" s="107"/>
      <c r="B378" s="109"/>
      <c r="C378" s="111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ref="I378:O378" si="24">I15</f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4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4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4"/>
        <v>Предложение по корректировке  утвержденного плана</v>
      </c>
      <c r="P378" s="22" t="str">
        <f t="shared" ref="P378:U378" si="25">P15</f>
        <v>План</v>
      </c>
      <c r="Q378" s="22" t="str">
        <f t="shared" si="25"/>
        <v>Предложение по корректировке  утвержденного плана</v>
      </c>
      <c r="R378" s="22" t="str">
        <f t="shared" si="25"/>
        <v>План</v>
      </c>
      <c r="S378" s="22" t="str">
        <f t="shared" si="25"/>
        <v>Предложение по корректировке  утвержденного плана</v>
      </c>
      <c r="T378" s="47" t="str">
        <f t="shared" si="25"/>
        <v>План</v>
      </c>
      <c r="U378" s="25" t="str">
        <f t="shared" si="25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ref="I379:S379" si="26">I16</f>
        <v>4.6</v>
      </c>
      <c r="J379" s="31" t="str">
        <f t="shared" si="21"/>
        <v>4.7</v>
      </c>
      <c r="K379" s="31" t="str">
        <f t="shared" si="26"/>
        <v>4.8</v>
      </c>
      <c r="L379" s="31" t="str">
        <f t="shared" si="21"/>
        <v>4.9</v>
      </c>
      <c r="M379" s="31" t="str">
        <f t="shared" si="26"/>
        <v>4.10</v>
      </c>
      <c r="N379" s="31" t="str">
        <f t="shared" si="21"/>
        <v>4.11</v>
      </c>
      <c r="O379" s="31" t="str">
        <f t="shared" si="26"/>
        <v>4.12</v>
      </c>
      <c r="P379" s="31" t="str">
        <f t="shared" si="26"/>
        <v>4.13</v>
      </c>
      <c r="Q379" s="31" t="str">
        <f t="shared" si="26"/>
        <v>4.14</v>
      </c>
      <c r="R379" s="31" t="str">
        <f t="shared" si="26"/>
        <v>4.15</v>
      </c>
      <c r="S379" s="31" t="str">
        <f t="shared" si="26"/>
        <v>4.16</v>
      </c>
      <c r="T379" s="29" t="s">
        <v>652</v>
      </c>
      <c r="U379" s="32">
        <v>6</v>
      </c>
    </row>
    <row r="380" spans="1:21" x14ac:dyDescent="0.25">
      <c r="A380" s="102" t="s">
        <v>716</v>
      </c>
      <c r="B380" s="103"/>
      <c r="C380" s="49" t="s">
        <v>312</v>
      </c>
      <c r="D380" s="44">
        <v>1929.2925629999997</v>
      </c>
      <c r="E380" s="44">
        <v>2908.1794780000014</v>
      </c>
      <c r="F380" s="44">
        <v>2977.300841192241</v>
      </c>
      <c r="G380" s="44">
        <v>2770.4569589999992</v>
      </c>
      <c r="H380" s="44">
        <v>2953.7603816711626</v>
      </c>
      <c r="I380" s="44">
        <v>3465.9024900000009</v>
      </c>
      <c r="J380" s="44">
        <v>2654.976798729017</v>
      </c>
      <c r="K380" s="44">
        <v>3341.4346399999999</v>
      </c>
      <c r="L380" s="44">
        <v>2645.9201717948554</v>
      </c>
      <c r="M380" s="44">
        <v>3224.1654850000004</v>
      </c>
      <c r="N380" s="44">
        <v>2548.4191656228554</v>
      </c>
      <c r="O380" s="44">
        <v>3343.2574500000001</v>
      </c>
      <c r="P380" s="44">
        <v>3442.7512350000002</v>
      </c>
      <c r="Q380" s="44" t="s">
        <v>81</v>
      </c>
      <c r="R380" s="44">
        <v>3588.9859050000005</v>
      </c>
      <c r="S380" s="44" t="s">
        <v>81</v>
      </c>
      <c r="T380" s="96">
        <f t="shared" ref="T380:T411" si="27">IFERROR(H380+J380+L380+N380+P380+R380+0+0,"-")</f>
        <v>17834.813657817889</v>
      </c>
      <c r="U380" s="80">
        <f t="shared" ref="U380:U411" si="28">IFERROR(I380+K380+M380+O380,"-")</f>
        <v>13374.760065000002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1929.2925629999997</v>
      </c>
      <c r="E381" s="24">
        <v>2908.1794780000014</v>
      </c>
      <c r="F381" s="24">
        <v>2977.300841192241</v>
      </c>
      <c r="G381" s="81">
        <v>2770.4569589999992</v>
      </c>
      <c r="H381" s="81">
        <v>2953.7603816711626</v>
      </c>
      <c r="I381" s="81">
        <v>3450.3824900000009</v>
      </c>
      <c r="J381" s="81">
        <v>2654.976798729017</v>
      </c>
      <c r="K381" s="81">
        <v>3341.4346399999999</v>
      </c>
      <c r="L381" s="81">
        <v>2645.9201717948554</v>
      </c>
      <c r="M381" s="81">
        <v>3224.1654850000004</v>
      </c>
      <c r="N381" s="81">
        <v>2548.4191656228554</v>
      </c>
      <c r="O381" s="81">
        <v>3343.2574500000001</v>
      </c>
      <c r="P381" s="81">
        <v>3442.7512350000002</v>
      </c>
      <c r="Q381" s="81" t="s">
        <v>81</v>
      </c>
      <c r="R381" s="81">
        <v>3588.9859050000005</v>
      </c>
      <c r="S381" s="81" t="s">
        <v>81</v>
      </c>
      <c r="T381" s="97">
        <f t="shared" si="27"/>
        <v>17834.813657817889</v>
      </c>
      <c r="U381" s="82">
        <f t="shared" si="28"/>
        <v>13359.240065000002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891.67611067181019</v>
      </c>
      <c r="E382" s="24">
        <v>1695.1541766633341</v>
      </c>
      <c r="F382" s="24">
        <v>879.94154592411428</v>
      </c>
      <c r="G382" s="81">
        <v>698.24376928199911</v>
      </c>
      <c r="H382" s="81">
        <v>866.3348035311692</v>
      </c>
      <c r="I382" s="81">
        <v>1164.0919747975963</v>
      </c>
      <c r="J382" s="81">
        <v>631.91431750435402</v>
      </c>
      <c r="K382" s="81">
        <v>1251.963434449269</v>
      </c>
      <c r="L382" s="81">
        <v>628.93563051224362</v>
      </c>
      <c r="M382" s="81">
        <v>1217.3296847333811</v>
      </c>
      <c r="N382" s="81">
        <v>626.3101380857272</v>
      </c>
      <c r="O382" s="81">
        <v>1315.2585185865667</v>
      </c>
      <c r="P382" s="81">
        <v>1398.2581565300823</v>
      </c>
      <c r="Q382" s="81" t="s">
        <v>81</v>
      </c>
      <c r="R382" s="81">
        <v>1520.2097592666175</v>
      </c>
      <c r="S382" s="81" t="s">
        <v>81</v>
      </c>
      <c r="T382" s="97">
        <f t="shared" si="27"/>
        <v>5671.9628054301947</v>
      </c>
      <c r="U382" s="82">
        <f t="shared" si="28"/>
        <v>4948.6436125668133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795.3028206718102</v>
      </c>
      <c r="E383" s="83">
        <v>1591.389860663334</v>
      </c>
      <c r="F383" s="83">
        <v>777.29937378411432</v>
      </c>
      <c r="G383" s="81">
        <v>617.74798844866575</v>
      </c>
      <c r="H383" s="81">
        <v>760.99130586116917</v>
      </c>
      <c r="I383" s="81">
        <v>917.77583288509629</v>
      </c>
      <c r="J383" s="81">
        <v>631.91431750435402</v>
      </c>
      <c r="K383" s="81">
        <v>1251.539061509269</v>
      </c>
      <c r="L383" s="81">
        <v>628.93563051224362</v>
      </c>
      <c r="M383" s="81">
        <v>1217.3296847333809</v>
      </c>
      <c r="N383" s="81">
        <v>626.3101380857272</v>
      </c>
      <c r="O383" s="81">
        <v>1315.2585185865664</v>
      </c>
      <c r="P383" s="81">
        <v>1398.258156530082</v>
      </c>
      <c r="Q383" s="81" t="s">
        <v>81</v>
      </c>
      <c r="R383" s="81">
        <v>1520.2097592666175</v>
      </c>
      <c r="S383" s="81" t="s">
        <v>81</v>
      </c>
      <c r="T383" s="97">
        <f t="shared" si="27"/>
        <v>5566.6193077601938</v>
      </c>
      <c r="U383" s="82">
        <f t="shared" si="28"/>
        <v>4701.903097714312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7"/>
        <v>-</v>
      </c>
      <c r="U384" s="82" t="str">
        <f t="shared" si="28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7"/>
        <v>-</v>
      </c>
      <c r="U385" s="82" t="str">
        <f t="shared" si="28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7"/>
        <v>-</v>
      </c>
      <c r="U386" s="82" t="str">
        <f t="shared" si="28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7"/>
        <v>-</v>
      </c>
      <c r="U387" s="82" t="str">
        <f t="shared" si="28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7"/>
        <v>-</v>
      </c>
      <c r="U388" s="82" t="str">
        <f t="shared" si="28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312.92460367181008</v>
      </c>
      <c r="E389" s="83">
        <v>716.69296366333413</v>
      </c>
      <c r="F389" s="83">
        <v>160.05483498772281</v>
      </c>
      <c r="G389" s="81">
        <v>150.72696011533239</v>
      </c>
      <c r="H389" s="81">
        <v>505.55533942250304</v>
      </c>
      <c r="I389" s="81">
        <v>458.81234505093983</v>
      </c>
      <c r="J389" s="81">
        <v>505.69093458860226</v>
      </c>
      <c r="K389" s="81">
        <v>836.64084751742848</v>
      </c>
      <c r="L389" s="81">
        <v>497.01217755990081</v>
      </c>
      <c r="M389" s="81">
        <v>997.69353902154046</v>
      </c>
      <c r="N389" s="81">
        <v>494.38668513338433</v>
      </c>
      <c r="O389" s="81">
        <v>1104.2844927742594</v>
      </c>
      <c r="P389" s="81">
        <v>1223.2025791314884</v>
      </c>
      <c r="Q389" s="81" t="s">
        <v>81</v>
      </c>
      <c r="R389" s="81">
        <v>1342.9157426465017</v>
      </c>
      <c r="S389" s="81" t="s">
        <v>81</v>
      </c>
      <c r="T389" s="97">
        <f t="shared" si="27"/>
        <v>4568.7634584823809</v>
      </c>
      <c r="U389" s="82">
        <f t="shared" si="28"/>
        <v>3397.431224364168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7"/>
        <v>-</v>
      </c>
      <c r="U390" s="82" t="str">
        <f t="shared" si="28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482.37821700000006</v>
      </c>
      <c r="E391" s="83">
        <v>874.69689699999992</v>
      </c>
      <c r="F391" s="83">
        <v>617.24453879639145</v>
      </c>
      <c r="G391" s="81">
        <v>467.02102833333339</v>
      </c>
      <c r="H391" s="81">
        <v>255.43596643866607</v>
      </c>
      <c r="I391" s="81">
        <v>458.96348783415647</v>
      </c>
      <c r="J391" s="81">
        <v>126.22338291575171</v>
      </c>
      <c r="K391" s="81">
        <v>414.89821399184058</v>
      </c>
      <c r="L391" s="81">
        <v>131.92345295234284</v>
      </c>
      <c r="M391" s="81">
        <v>219.63614571184047</v>
      </c>
      <c r="N391" s="81">
        <v>131.92345295234284</v>
      </c>
      <c r="O391" s="81">
        <v>210.97402581230702</v>
      </c>
      <c r="P391" s="81">
        <v>175.0555773985937</v>
      </c>
      <c r="Q391" s="81" t="s">
        <v>81</v>
      </c>
      <c r="R391" s="81">
        <v>177.29401662011585</v>
      </c>
      <c r="S391" s="81" t="s">
        <v>81</v>
      </c>
      <c r="T391" s="97">
        <f t="shared" si="27"/>
        <v>997.85584927781292</v>
      </c>
      <c r="U391" s="82">
        <f t="shared" si="28"/>
        <v>1304.4718733501445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7"/>
        <v>-</v>
      </c>
      <c r="U392" s="82" t="str">
        <f t="shared" si="28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7"/>
        <v>-</v>
      </c>
      <c r="U393" s="82" t="str">
        <f t="shared" si="28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482.37821700000006</v>
      </c>
      <c r="E394" s="83">
        <v>874.69689699999992</v>
      </c>
      <c r="F394" s="83">
        <v>617.24453879639145</v>
      </c>
      <c r="G394" s="81">
        <v>467.02102833333339</v>
      </c>
      <c r="H394" s="81">
        <v>255.43596643866607</v>
      </c>
      <c r="I394" s="81">
        <v>458.96348783415647</v>
      </c>
      <c r="J394" s="81">
        <v>126.22338291575171</v>
      </c>
      <c r="K394" s="81">
        <v>414.89821399184058</v>
      </c>
      <c r="L394" s="81">
        <v>131.92345295234284</v>
      </c>
      <c r="M394" s="81">
        <v>219.63614571184047</v>
      </c>
      <c r="N394" s="81">
        <v>131.92345295234284</v>
      </c>
      <c r="O394" s="81">
        <v>210.97402581230702</v>
      </c>
      <c r="P394" s="81">
        <v>175.0555773985937</v>
      </c>
      <c r="Q394" s="81" t="s">
        <v>81</v>
      </c>
      <c r="R394" s="81">
        <v>177.29401662011585</v>
      </c>
      <c r="S394" s="81" t="s">
        <v>81</v>
      </c>
      <c r="T394" s="97">
        <f t="shared" si="27"/>
        <v>997.85584927781292</v>
      </c>
      <c r="U394" s="82">
        <f t="shared" si="28"/>
        <v>1304.4718733501445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462.09979475600005</v>
      </c>
      <c r="E395" s="83">
        <v>874.69689699999992</v>
      </c>
      <c r="F395" s="83">
        <v>617.24453879639145</v>
      </c>
      <c r="G395" s="81">
        <v>467.02102833333339</v>
      </c>
      <c r="H395" s="81">
        <v>247.2622511567387</v>
      </c>
      <c r="I395" s="81">
        <v>458.96348783415647</v>
      </c>
      <c r="J395" s="81">
        <v>126.22338291575171</v>
      </c>
      <c r="K395" s="81">
        <v>375.83600859494766</v>
      </c>
      <c r="L395" s="81">
        <v>131.92345295234284</v>
      </c>
      <c r="M395" s="81">
        <v>63.70942596217175</v>
      </c>
      <c r="N395" s="81">
        <v>131.92345295234284</v>
      </c>
      <c r="O395" s="81">
        <v>37.94602293600002</v>
      </c>
      <c r="P395" s="81">
        <v>0</v>
      </c>
      <c r="Q395" s="81" t="s">
        <v>81</v>
      </c>
      <c r="R395" s="81">
        <v>0</v>
      </c>
      <c r="S395" s="81" t="s">
        <v>81</v>
      </c>
      <c r="T395" s="97">
        <f t="shared" si="27"/>
        <v>637.33253997717611</v>
      </c>
      <c r="U395" s="82">
        <f t="shared" si="28"/>
        <v>936.45494532727594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7"/>
        <v>-</v>
      </c>
      <c r="U396" s="82" t="str">
        <f t="shared" si="28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7"/>
        <v>-</v>
      </c>
      <c r="U397" s="82" t="str">
        <f t="shared" si="28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7"/>
        <v>-</v>
      </c>
      <c r="U398" s="82" t="str">
        <f t="shared" si="28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7"/>
        <v>-</v>
      </c>
      <c r="U399" s="82" t="str">
        <f t="shared" si="28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7"/>
        <v>-</v>
      </c>
      <c r="U400" s="82" t="str">
        <f t="shared" si="28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7"/>
        <v>-</v>
      </c>
      <c r="U401" s="82" t="str">
        <f t="shared" si="28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7"/>
        <v>-</v>
      </c>
      <c r="U402" s="82" t="str">
        <f t="shared" si="28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7"/>
        <v>-</v>
      </c>
      <c r="U403" s="82" t="str">
        <f t="shared" si="28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7"/>
        <v>-</v>
      </c>
      <c r="U404" s="82" t="str">
        <f t="shared" si="28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96.373290000000011</v>
      </c>
      <c r="E405" s="24">
        <v>103.76431600000001</v>
      </c>
      <c r="F405" s="24">
        <v>102.64217214</v>
      </c>
      <c r="G405" s="81">
        <v>80.495780833333356</v>
      </c>
      <c r="H405" s="81">
        <v>105.34349766999999</v>
      </c>
      <c r="I405" s="81">
        <v>246.31614191249994</v>
      </c>
      <c r="J405" s="81">
        <v>0</v>
      </c>
      <c r="K405" s="81">
        <v>0.42437294000000003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7"/>
        <v>105.34349766999999</v>
      </c>
      <c r="U405" s="82">
        <f t="shared" si="28"/>
        <v>246.74051485249996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837.90340426000012</v>
      </c>
      <c r="E406" s="24">
        <v>905.35219876000008</v>
      </c>
      <c r="F406" s="24">
        <v>1619.7274277180709</v>
      </c>
      <c r="G406" s="81">
        <v>1639.6898522400002</v>
      </c>
      <c r="H406" s="81">
        <v>1633.864660577497</v>
      </c>
      <c r="I406" s="81">
        <v>1696.95479550906</v>
      </c>
      <c r="J406" s="81">
        <v>1605.1290654113977</v>
      </c>
      <c r="K406" s="81">
        <v>1534.3053347323976</v>
      </c>
      <c r="L406" s="81">
        <v>1588.5878224400992</v>
      </c>
      <c r="M406" s="81">
        <v>1470.7968206282858</v>
      </c>
      <c r="N406" s="81">
        <v>1509.9433148666158</v>
      </c>
      <c r="O406" s="81">
        <v>1471.798477886766</v>
      </c>
      <c r="P406" s="81">
        <v>1471.6749860515849</v>
      </c>
      <c r="Q406" s="81" t="s">
        <v>81</v>
      </c>
      <c r="R406" s="81">
        <v>1471.551504578036</v>
      </c>
      <c r="S406" s="81" t="s">
        <v>81</v>
      </c>
      <c r="T406" s="97">
        <f t="shared" si="27"/>
        <v>9280.7513539252304</v>
      </c>
      <c r="U406" s="82">
        <f t="shared" si="28"/>
        <v>6173.8554287565094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837.90340426000012</v>
      </c>
      <c r="E407" s="83">
        <v>905.35219876000008</v>
      </c>
      <c r="F407" s="83">
        <v>1619.7274277180709</v>
      </c>
      <c r="G407" s="81">
        <v>1639.6898522400002</v>
      </c>
      <c r="H407" s="81">
        <v>1633.864660577497</v>
      </c>
      <c r="I407" s="81">
        <v>1696.95479550906</v>
      </c>
      <c r="J407" s="81">
        <v>1605.1290654113977</v>
      </c>
      <c r="K407" s="81">
        <v>1534.3053347323976</v>
      </c>
      <c r="L407" s="81">
        <v>1588.5878224400992</v>
      </c>
      <c r="M407" s="81">
        <v>1470.7968206282858</v>
      </c>
      <c r="N407" s="81">
        <v>1509.9433148666158</v>
      </c>
      <c r="O407" s="81">
        <v>1471.798477886766</v>
      </c>
      <c r="P407" s="81">
        <v>1471.6749860515849</v>
      </c>
      <c r="Q407" s="81" t="s">
        <v>81</v>
      </c>
      <c r="R407" s="81">
        <v>1471.551504578036</v>
      </c>
      <c r="S407" s="81" t="s">
        <v>81</v>
      </c>
      <c r="T407" s="97">
        <f t="shared" si="27"/>
        <v>9280.7513539252304</v>
      </c>
      <c r="U407" s="82">
        <f t="shared" si="28"/>
        <v>6173.8554287565094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7"/>
        <v>-</v>
      </c>
      <c r="U408" s="82" t="str">
        <f t="shared" si="28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7"/>
        <v>-</v>
      </c>
      <c r="U409" s="82" t="str">
        <f t="shared" si="28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7"/>
        <v>-</v>
      </c>
      <c r="U410" s="82" t="str">
        <f t="shared" si="28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7"/>
        <v>-</v>
      </c>
      <c r="U411" s="82" t="str">
        <f t="shared" si="28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9">IFERROR(H412+J412+L412+N412+P412+R412+0+0,"-")</f>
        <v>-</v>
      </c>
      <c r="U412" s="82" t="str">
        <f t="shared" ref="U412:U443" si="30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837.90340426000012</v>
      </c>
      <c r="E413" s="83">
        <v>905.35219876000008</v>
      </c>
      <c r="F413" s="83">
        <v>1619.7274277180709</v>
      </c>
      <c r="G413" s="81">
        <v>1639.6898522400002</v>
      </c>
      <c r="H413" s="81">
        <v>1633.864660577497</v>
      </c>
      <c r="I413" s="81">
        <v>1696.95479550906</v>
      </c>
      <c r="J413" s="81">
        <v>1605.1290654113977</v>
      </c>
      <c r="K413" s="81">
        <v>1534.3053347323976</v>
      </c>
      <c r="L413" s="81">
        <v>1588.5878224400992</v>
      </c>
      <c r="M413" s="81">
        <v>1470.7968206282858</v>
      </c>
      <c r="N413" s="81">
        <v>1509.9433148666158</v>
      </c>
      <c r="O413" s="81">
        <v>1471.798477886766</v>
      </c>
      <c r="P413" s="81">
        <v>1471.6749860515849</v>
      </c>
      <c r="Q413" s="81" t="s">
        <v>81</v>
      </c>
      <c r="R413" s="81">
        <v>1471.551504578036</v>
      </c>
      <c r="S413" s="81" t="s">
        <v>81</v>
      </c>
      <c r="T413" s="97">
        <f t="shared" si="29"/>
        <v>9280.7513539252304</v>
      </c>
      <c r="U413" s="82">
        <f t="shared" si="30"/>
        <v>6173.8554287565094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9"/>
        <v>-</v>
      </c>
      <c r="U414" s="82" t="str">
        <f t="shared" si="30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9"/>
        <v>-</v>
      </c>
      <c r="U415" s="82" t="str">
        <f t="shared" si="30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9"/>
        <v>-</v>
      </c>
      <c r="U416" s="82" t="str">
        <f t="shared" si="30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9"/>
        <v>-</v>
      </c>
      <c r="U417" s="82" t="str">
        <f t="shared" si="30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9"/>
        <v>-</v>
      </c>
      <c r="U418" s="82" t="str">
        <f t="shared" si="30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9"/>
        <v>-</v>
      </c>
      <c r="U419" s="82" t="str">
        <f t="shared" si="30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0</v>
      </c>
      <c r="E420" s="24">
        <v>0</v>
      </c>
      <c r="F420" s="24">
        <v>0</v>
      </c>
      <c r="G420" s="81" t="s">
        <v>81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9"/>
        <v>0</v>
      </c>
      <c r="U420" s="82">
        <f t="shared" si="30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9"/>
        <v>0</v>
      </c>
      <c r="U421" s="82">
        <f t="shared" si="30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9"/>
        <v>-</v>
      </c>
      <c r="U422" s="82" t="str">
        <f t="shared" si="30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9"/>
        <v>-</v>
      </c>
      <c r="U423" s="82" t="str">
        <f t="shared" si="30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9"/>
        <v>-</v>
      </c>
      <c r="U424" s="82" t="str">
        <f t="shared" si="30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9"/>
        <v>-</v>
      </c>
      <c r="U425" s="82" t="str">
        <f t="shared" si="30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9"/>
        <v>-</v>
      </c>
      <c r="U426" s="82" t="str">
        <f t="shared" si="30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9"/>
        <v>0</v>
      </c>
      <c r="U427" s="82">
        <f t="shared" si="30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9"/>
        <v>-</v>
      </c>
      <c r="U428" s="82" t="str">
        <f t="shared" si="30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9"/>
        <v>-</v>
      </c>
      <c r="U429" s="82" t="str">
        <f t="shared" si="30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9"/>
        <v>-</v>
      </c>
      <c r="U430" s="82" t="str">
        <f t="shared" si="30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9"/>
        <v>-</v>
      </c>
      <c r="U431" s="82" t="str">
        <f t="shared" si="30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9"/>
        <v>-</v>
      </c>
      <c r="U432" s="82" t="str">
        <f t="shared" si="30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9"/>
        <v>-</v>
      </c>
      <c r="U433" s="82" t="str">
        <f t="shared" si="30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199.71304806818941</v>
      </c>
      <c r="E434" s="24">
        <v>307.67310257666696</v>
      </c>
      <c r="F434" s="24">
        <v>477.63186755005643</v>
      </c>
      <c r="G434" s="81">
        <v>432.52333747800003</v>
      </c>
      <c r="H434" s="81">
        <v>453.5609175624964</v>
      </c>
      <c r="I434" s="81">
        <v>567.01571969334441</v>
      </c>
      <c r="J434" s="81">
        <v>417.93341581326536</v>
      </c>
      <c r="K434" s="81">
        <v>555.16587081833381</v>
      </c>
      <c r="L434" s="81">
        <v>428.39671884251271</v>
      </c>
      <c r="M434" s="81">
        <v>536.03897963833322</v>
      </c>
      <c r="N434" s="81">
        <v>412.16571267051273</v>
      </c>
      <c r="O434" s="81">
        <v>556.20045352666716</v>
      </c>
      <c r="P434" s="81">
        <v>572.81809241833298</v>
      </c>
      <c r="Q434" s="81" t="s">
        <v>81</v>
      </c>
      <c r="R434" s="81">
        <v>597.2246411553466</v>
      </c>
      <c r="S434" s="81" t="s">
        <v>81</v>
      </c>
      <c r="T434" s="97">
        <f t="shared" si="29"/>
        <v>2882.0994984624663</v>
      </c>
      <c r="U434" s="82">
        <f t="shared" si="30"/>
        <v>2214.4210236766785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0</v>
      </c>
      <c r="F435" s="24">
        <v>-4.6566128730773927E-13</v>
      </c>
      <c r="G435" s="81">
        <v>0</v>
      </c>
      <c r="H435" s="81">
        <v>0</v>
      </c>
      <c r="I435" s="81">
        <v>22.320000000000118</v>
      </c>
      <c r="J435" s="81">
        <v>0</v>
      </c>
      <c r="K435" s="81">
        <v>0</v>
      </c>
      <c r="L435" s="81">
        <v>0</v>
      </c>
      <c r="M435" s="81">
        <v>0</v>
      </c>
      <c r="N435" s="81">
        <v>0</v>
      </c>
      <c r="O435" s="81">
        <v>0</v>
      </c>
      <c r="P435" s="81">
        <v>3.4924596548080445E-13</v>
      </c>
      <c r="Q435" s="81" t="s">
        <v>81</v>
      </c>
      <c r="R435" s="81">
        <v>1.1641532182693482E-13</v>
      </c>
      <c r="S435" s="81" t="s">
        <v>81</v>
      </c>
      <c r="T435" s="97">
        <f t="shared" si="29"/>
        <v>4.6566128730773927E-13</v>
      </c>
      <c r="U435" s="82">
        <f t="shared" si="30"/>
        <v>22.320000000000118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9"/>
        <v>0</v>
      </c>
      <c r="U436" s="82">
        <f t="shared" si="30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9"/>
        <v>0</v>
      </c>
      <c r="U437" s="82">
        <f t="shared" si="30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0</v>
      </c>
      <c r="Q438" s="81" t="s">
        <v>81</v>
      </c>
      <c r="R438" s="81">
        <v>0</v>
      </c>
      <c r="S438" s="81" t="s">
        <v>81</v>
      </c>
      <c r="T438" s="97">
        <f t="shared" si="29"/>
        <v>0</v>
      </c>
      <c r="U438" s="82">
        <f t="shared" si="30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-4.6566128730773927E-13</v>
      </c>
      <c r="G439" s="81">
        <v>0</v>
      </c>
      <c r="H439" s="81">
        <v>0</v>
      </c>
      <c r="I439" s="81">
        <v>22.320000000000118</v>
      </c>
      <c r="J439" s="81">
        <v>0</v>
      </c>
      <c r="K439" s="81">
        <v>0</v>
      </c>
      <c r="L439" s="81">
        <v>0</v>
      </c>
      <c r="M439" s="81">
        <v>0</v>
      </c>
      <c r="N439" s="81">
        <v>0</v>
      </c>
      <c r="O439" s="81">
        <v>0</v>
      </c>
      <c r="P439" s="81">
        <v>3.4924596548080445E-13</v>
      </c>
      <c r="Q439" s="81" t="s">
        <v>81</v>
      </c>
      <c r="R439" s="81">
        <v>1.1641532182693482E-13</v>
      </c>
      <c r="S439" s="81" t="s">
        <v>81</v>
      </c>
      <c r="T439" s="97">
        <f t="shared" si="29"/>
        <v>4.6566128730773927E-13</v>
      </c>
      <c r="U439" s="82">
        <f t="shared" si="30"/>
        <v>22.320000000000118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0</v>
      </c>
      <c r="G440" s="81">
        <v>0</v>
      </c>
      <c r="H440" s="81">
        <v>0</v>
      </c>
      <c r="I440" s="81">
        <v>15.52</v>
      </c>
      <c r="J440" s="81">
        <v>0</v>
      </c>
      <c r="K440" s="81">
        <v>0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9"/>
        <v>0</v>
      </c>
      <c r="U440" s="82">
        <f t="shared" si="30"/>
        <v>15.52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0</v>
      </c>
      <c r="G441" s="81">
        <v>0</v>
      </c>
      <c r="H441" s="81">
        <v>0</v>
      </c>
      <c r="I441" s="81">
        <v>15.52</v>
      </c>
      <c r="J441" s="81">
        <v>0</v>
      </c>
      <c r="K441" s="81">
        <v>0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9"/>
        <v>0</v>
      </c>
      <c r="U441" s="82">
        <f t="shared" si="30"/>
        <v>15.52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9"/>
        <v>0</v>
      </c>
      <c r="U442" s="82">
        <f t="shared" si="30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9"/>
        <v>0</v>
      </c>
      <c r="U443" s="82">
        <f t="shared" si="30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31">IFERROR(H444+J444+L444+N444+P444+R444+0+0,"-")</f>
        <v>0</v>
      </c>
      <c r="U444" s="82">
        <f t="shared" ref="U444:U451" si="32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31"/>
        <v>0</v>
      </c>
      <c r="U445" s="82">
        <f t="shared" si="32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31"/>
        <v>0</v>
      </c>
      <c r="U446" s="82">
        <f t="shared" si="32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31"/>
        <v>0</v>
      </c>
      <c r="U447" s="82">
        <f t="shared" si="32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31"/>
        <v>0</v>
      </c>
      <c r="U448" s="82">
        <f t="shared" si="32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31"/>
        <v>0</v>
      </c>
      <c r="U449" s="82">
        <f t="shared" si="32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31"/>
        <v>0</v>
      </c>
      <c r="U450" s="82">
        <f t="shared" si="32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31"/>
        <v>0</v>
      </c>
      <c r="U451" s="86">
        <f t="shared" si="32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>
        <v>729.29772300000002</v>
      </c>
      <c r="E453" s="81">
        <v>1157.842584</v>
      </c>
      <c r="F453" s="81">
        <v>622.44689300000005</v>
      </c>
      <c r="G453" s="23">
        <v>557.0166099999999</v>
      </c>
      <c r="H453" s="23">
        <v>1107.9868800000002</v>
      </c>
      <c r="I453" s="23">
        <v>1368.7421850000001</v>
      </c>
      <c r="J453" s="23">
        <v>1065.5568759999999</v>
      </c>
      <c r="K453" s="23">
        <v>1001.7480370000001</v>
      </c>
      <c r="L453" s="23">
        <v>832.96502300000009</v>
      </c>
      <c r="M453" s="23">
        <v>1070.7435029999999</v>
      </c>
      <c r="N453" s="23">
        <v>832.96502300000009</v>
      </c>
      <c r="O453" s="23">
        <v>1012.3811850000001</v>
      </c>
      <c r="P453" s="23">
        <v>1105.2737910000001</v>
      </c>
      <c r="Q453" s="23" t="s">
        <v>81</v>
      </c>
      <c r="R453" s="23">
        <v>1713.9211</v>
      </c>
      <c r="S453" s="23" t="s">
        <v>81</v>
      </c>
      <c r="T453" s="53">
        <f t="shared" ref="T453:T458" si="33">IFERROR(H453+J453+L453+N453+P453+R453+0+0,"-")</f>
        <v>6658.6686929999996</v>
      </c>
      <c r="U453" s="87">
        <f t="shared" ref="U453:U458" si="34">IFERROR(I453+K453+M453+O453,"-")</f>
        <v>4453.6149100000002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>
        <v>729.29772300000002</v>
      </c>
      <c r="E454" s="81">
        <v>961.27635900000018</v>
      </c>
      <c r="F454" s="81">
        <v>497.97803359073015</v>
      </c>
      <c r="G454" s="23">
        <v>396.50859799999989</v>
      </c>
      <c r="H454" s="23">
        <v>914.08283953551768</v>
      </c>
      <c r="I454" s="23">
        <v>1181.4933079934124</v>
      </c>
      <c r="J454" s="23">
        <v>914.08881650109788</v>
      </c>
      <c r="K454" s="23">
        <v>809.14058530539137</v>
      </c>
      <c r="L454" s="23">
        <v>674.65687945718867</v>
      </c>
      <c r="M454" s="23">
        <v>871.5240355825913</v>
      </c>
      <c r="N454" s="23">
        <v>674.65687945718867</v>
      </c>
      <c r="O454" s="23">
        <v>804.74758154843164</v>
      </c>
      <c r="P454" s="23">
        <v>895.20709812168764</v>
      </c>
      <c r="Q454" s="23" t="s">
        <v>81</v>
      </c>
      <c r="R454" s="23">
        <v>1501.168280055861</v>
      </c>
      <c r="S454" s="23" t="s">
        <v>81</v>
      </c>
      <c r="T454" s="53">
        <f t="shared" si="33"/>
        <v>5573.8607931285414</v>
      </c>
      <c r="U454" s="87">
        <f t="shared" si="34"/>
        <v>3666.9055104298268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>
        <v>434.52490356913705</v>
      </c>
      <c r="E455" s="81">
        <v>788.78512892845811</v>
      </c>
      <c r="F455" s="81">
        <v>133.8968189085885</v>
      </c>
      <c r="G455" s="23">
        <v>32.427383317858272</v>
      </c>
      <c r="H455" s="23">
        <v>490.00162485337603</v>
      </c>
      <c r="I455" s="23">
        <v>686.28930799341242</v>
      </c>
      <c r="J455" s="23">
        <v>490.00760181895623</v>
      </c>
      <c r="K455" s="23">
        <v>257.81296690539136</v>
      </c>
      <c r="L455" s="23">
        <v>250.57566477504702</v>
      </c>
      <c r="M455" s="23">
        <v>298.14331244659127</v>
      </c>
      <c r="N455" s="23">
        <v>250.57566477504702</v>
      </c>
      <c r="O455" s="23">
        <v>208.43162948699171</v>
      </c>
      <c r="P455" s="23">
        <v>275.03850797779012</v>
      </c>
      <c r="Q455" s="23" t="s">
        <v>81</v>
      </c>
      <c r="R455" s="23">
        <v>856.19294630620755</v>
      </c>
      <c r="S455" s="23" t="s">
        <v>81</v>
      </c>
      <c r="T455" s="53">
        <f t="shared" si="33"/>
        <v>2612.392010506424</v>
      </c>
      <c r="U455" s="87">
        <f t="shared" si="34"/>
        <v>1450.6772168323869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>
        <v>294.77281943086297</v>
      </c>
      <c r="E456" s="81">
        <v>172.49123007154202</v>
      </c>
      <c r="F456" s="81">
        <v>364.08121468214165</v>
      </c>
      <c r="G456" s="23">
        <v>364.08121468214165</v>
      </c>
      <c r="H456" s="23">
        <v>424.08121468214165</v>
      </c>
      <c r="I456" s="23">
        <v>495.20400000000001</v>
      </c>
      <c r="J456" s="23">
        <v>424.08121468214165</v>
      </c>
      <c r="K456" s="23">
        <v>551.32761840000001</v>
      </c>
      <c r="L456" s="23">
        <v>424.08121468214165</v>
      </c>
      <c r="M456" s="23">
        <v>573.38072313600003</v>
      </c>
      <c r="N456" s="23">
        <v>424.08121468214165</v>
      </c>
      <c r="O456" s="23">
        <v>596.31595206143993</v>
      </c>
      <c r="P456" s="23">
        <v>620.16859014389752</v>
      </c>
      <c r="Q456" s="23" t="s">
        <v>81</v>
      </c>
      <c r="R456" s="23">
        <v>644.97533374965349</v>
      </c>
      <c r="S456" s="23" t="s">
        <v>81</v>
      </c>
      <c r="T456" s="53">
        <f t="shared" si="33"/>
        <v>2961.4687826221175</v>
      </c>
      <c r="U456" s="87">
        <f t="shared" si="34"/>
        <v>2216.2282935974399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>
        <v>0</v>
      </c>
      <c r="E457" s="81">
        <v>0</v>
      </c>
      <c r="F457" s="81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 t="s">
        <v>81</v>
      </c>
      <c r="R457" s="23">
        <v>0</v>
      </c>
      <c r="S457" s="23" t="s">
        <v>81</v>
      </c>
      <c r="T457" s="53">
        <f t="shared" si="33"/>
        <v>0</v>
      </c>
      <c r="U457" s="87">
        <f t="shared" si="34"/>
        <v>0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>
        <v>0</v>
      </c>
      <c r="E458" s="81">
        <v>196.5662249999998</v>
      </c>
      <c r="F458" s="81">
        <v>124.46885940926991</v>
      </c>
      <c r="G458" s="23">
        <v>160.50801199999998</v>
      </c>
      <c r="H458" s="23">
        <v>193.90404046448251</v>
      </c>
      <c r="I458" s="23">
        <v>187.24887700658769</v>
      </c>
      <c r="J458" s="23">
        <v>151.46805949890205</v>
      </c>
      <c r="K458" s="23">
        <v>192.60745169460867</v>
      </c>
      <c r="L458" s="23">
        <v>158.30814354281139</v>
      </c>
      <c r="M458" s="23">
        <v>199.21946741740857</v>
      </c>
      <c r="N458" s="23">
        <v>158.30814354281139</v>
      </c>
      <c r="O458" s="23">
        <v>207.6336034515684</v>
      </c>
      <c r="P458" s="23">
        <v>210.06669287831244</v>
      </c>
      <c r="Q458" s="23" t="s">
        <v>81</v>
      </c>
      <c r="R458" s="23">
        <v>212.75281994413899</v>
      </c>
      <c r="S458" s="23" t="s">
        <v>81</v>
      </c>
      <c r="T458" s="53">
        <f t="shared" si="33"/>
        <v>1084.8078998714589</v>
      </c>
      <c r="U458" s="87">
        <f t="shared" si="34"/>
        <v>786.70939957017345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725</v>
      </c>
      <c r="J459" s="59" t="s">
        <v>737</v>
      </c>
      <c r="K459" s="59" t="s">
        <v>725</v>
      </c>
      <c r="L459" s="59" t="s">
        <v>737</v>
      </c>
      <c r="M459" s="59" t="s">
        <v>725</v>
      </c>
      <c r="N459" s="59" t="s">
        <v>737</v>
      </c>
      <c r="O459" s="59" t="s">
        <v>725</v>
      </c>
      <c r="P459" s="59" t="s">
        <v>725</v>
      </c>
      <c r="Q459" s="59" t="s">
        <v>725</v>
      </c>
      <c r="R459" s="59" t="s">
        <v>725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 t="s">
        <v>81</v>
      </c>
      <c r="E460" s="81" t="s">
        <v>81</v>
      </c>
      <c r="F460" s="81" t="s">
        <v>81</v>
      </c>
      <c r="G460" s="23" t="s">
        <v>81</v>
      </c>
      <c r="H460" s="23" t="s">
        <v>81</v>
      </c>
      <c r="I460" s="23">
        <v>0</v>
      </c>
      <c r="J460" s="23" t="s">
        <v>81</v>
      </c>
      <c r="K460" s="23">
        <v>0</v>
      </c>
      <c r="L460" s="23" t="s">
        <v>81</v>
      </c>
      <c r="M460" s="23">
        <v>0</v>
      </c>
      <c r="N460" s="23" t="s">
        <v>81</v>
      </c>
      <c r="O460" s="23">
        <v>0</v>
      </c>
      <c r="P460" s="23">
        <v>0</v>
      </c>
      <c r="Q460" s="23" t="s">
        <v>81</v>
      </c>
      <c r="R460" s="23">
        <v>0</v>
      </c>
      <c r="S460" s="23" t="s">
        <v>81</v>
      </c>
      <c r="T460" s="53" t="str">
        <f>IFERROR(H460+J460+L460+N460+P460+R460+0+0,"-")</f>
        <v>-</v>
      </c>
      <c r="U460" s="87">
        <f>IFERROR(I460+K460+M460+O460,"-")</f>
        <v>0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 t="s">
        <v>81</v>
      </c>
      <c r="E461" s="81" t="s">
        <v>81</v>
      </c>
      <c r="F461" s="81" t="s">
        <v>81</v>
      </c>
      <c r="G461" s="23" t="s">
        <v>81</v>
      </c>
      <c r="H461" s="23" t="s">
        <v>81</v>
      </c>
      <c r="I461" s="23">
        <v>0</v>
      </c>
      <c r="J461" s="23" t="s">
        <v>81</v>
      </c>
      <c r="K461" s="23">
        <v>0</v>
      </c>
      <c r="L461" s="23" t="s">
        <v>81</v>
      </c>
      <c r="M461" s="23">
        <v>0</v>
      </c>
      <c r="N461" s="23" t="s">
        <v>81</v>
      </c>
      <c r="O461" s="23">
        <v>0</v>
      </c>
      <c r="P461" s="23">
        <v>0</v>
      </c>
      <c r="Q461" s="23" t="s">
        <v>81</v>
      </c>
      <c r="R461" s="23">
        <v>0</v>
      </c>
      <c r="S461" s="23" t="s">
        <v>81</v>
      </c>
      <c r="T461" s="53" t="str">
        <f>IFERROR(H461+J461+L461+N461+P461+R461+0+0,"-")</f>
        <v>-</v>
      </c>
      <c r="U461" s="87">
        <f>IFERROR(I461+K461+M461+O461,"-")</f>
        <v>0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 t="s">
        <v>81</v>
      </c>
      <c r="E462" s="81" t="s">
        <v>81</v>
      </c>
      <c r="F462" s="81" t="s">
        <v>81</v>
      </c>
      <c r="G462" s="23" t="s">
        <v>81</v>
      </c>
      <c r="H462" s="23" t="s">
        <v>81</v>
      </c>
      <c r="I462" s="23">
        <v>0</v>
      </c>
      <c r="J462" s="23" t="s">
        <v>81</v>
      </c>
      <c r="K462" s="23">
        <v>0</v>
      </c>
      <c r="L462" s="23" t="s">
        <v>81</v>
      </c>
      <c r="M462" s="23">
        <v>0</v>
      </c>
      <c r="N462" s="23" t="s">
        <v>81</v>
      </c>
      <c r="O462" s="23">
        <v>0</v>
      </c>
      <c r="P462" s="23">
        <v>0</v>
      </c>
      <c r="Q462" s="23" t="s">
        <v>81</v>
      </c>
      <c r="R462" s="23">
        <v>0</v>
      </c>
      <c r="S462" s="23" t="s">
        <v>81</v>
      </c>
      <c r="T462" s="53" t="str">
        <f>IFERROR(H462+J462+L462+N462+P462+R462+0+0,"-")</f>
        <v>-</v>
      </c>
      <c r="U462" s="87">
        <f>IFERROR(I462+K462+M462+O462,"-")</f>
        <v>0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19.233600670000001</v>
      </c>
      <c r="E463" s="85">
        <v>17.447654969999999</v>
      </c>
      <c r="F463" s="85" t="s">
        <v>81</v>
      </c>
      <c r="G463" s="93">
        <v>13.88771186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R377:S377"/>
    <mergeCell ref="A375:U376"/>
    <mergeCell ref="A17:U17"/>
    <mergeCell ref="A172:U172"/>
    <mergeCell ref="A325:U325"/>
    <mergeCell ref="P377:Q377"/>
    <mergeCell ref="T377:U377"/>
    <mergeCell ref="A9:U9"/>
    <mergeCell ref="A1:U2"/>
    <mergeCell ref="A4:U4"/>
    <mergeCell ref="A6:U6"/>
    <mergeCell ref="A7:U7"/>
    <mergeCell ref="A5:S5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T14:U14"/>
    <mergeCell ref="R14:S14"/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Липецкэнерго</vt:lpstr>
      <vt:lpstr>Липецкэнерго!Заголовки_для_печати</vt:lpstr>
      <vt:lpstr>Липецкэнерго!Область_печати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2025-11-10T14:20:29Z</dcterms:modified>
</cp:coreProperties>
</file>